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77BEEAFF-EC88-41F9-9A94-7D499F85C804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0" i="1" l="1"/>
  <c r="A55" i="1"/>
  <c r="A47" i="1"/>
  <c r="A45" i="1"/>
  <c r="A43" i="1"/>
  <c r="A38" i="1"/>
  <c r="A36" i="1"/>
  <c r="A33" i="1"/>
  <c r="A29" i="1"/>
  <c r="A24" i="1"/>
  <c r="A11" i="1"/>
  <c r="A9" i="1"/>
  <c r="T61" i="1" l="1"/>
  <c r="S61" i="1"/>
  <c r="V61" i="1" s="1"/>
  <c r="U61" i="1" l="1"/>
  <c r="C82" i="1"/>
  <c r="K90" i="1" l="1"/>
  <c r="A90" i="1" s="1"/>
  <c r="K87" i="1"/>
  <c r="A87" i="1" s="1"/>
  <c r="K78" i="1"/>
  <c r="A78" i="1" s="1"/>
  <c r="K66" i="1"/>
  <c r="A66" i="1" s="1"/>
  <c r="K62" i="1"/>
  <c r="A62" i="1" s="1"/>
  <c r="P90" i="1" l="1"/>
  <c r="P87" i="1"/>
  <c r="P78" i="1"/>
  <c r="P66" i="1"/>
  <c r="P62" i="1"/>
  <c r="P60" i="1"/>
  <c r="P55" i="1"/>
  <c r="J77" i="1" l="1"/>
  <c r="C91" i="1"/>
  <c r="C89" i="1"/>
  <c r="C88" i="1"/>
  <c r="C86" i="1"/>
  <c r="C85" i="1"/>
  <c r="C84" i="1"/>
  <c r="C83" i="1"/>
  <c r="C81" i="1"/>
  <c r="C80" i="1"/>
  <c r="C79" i="1"/>
  <c r="C77" i="1"/>
  <c r="C76" i="1"/>
  <c r="C75" i="1"/>
  <c r="C74" i="1"/>
  <c r="C73" i="1"/>
  <c r="C72" i="1"/>
  <c r="C70" i="1"/>
  <c r="C69" i="1"/>
  <c r="C68" i="1"/>
  <c r="C67" i="1"/>
  <c r="C65" i="1"/>
  <c r="C64" i="1"/>
  <c r="C63" i="1"/>
  <c r="C59" i="1"/>
  <c r="C58" i="1"/>
  <c r="C57" i="1"/>
  <c r="C56" i="1"/>
  <c r="C54" i="1"/>
  <c r="C53" i="1"/>
  <c r="C52" i="1"/>
  <c r="P53" i="1" l="1"/>
  <c r="P68" i="1"/>
  <c r="P85" i="1"/>
  <c r="P58" i="1"/>
  <c r="P72" i="1"/>
  <c r="P81" i="1"/>
  <c r="P63" i="1"/>
  <c r="P76" i="1"/>
  <c r="P91" i="1"/>
  <c r="P57" i="1"/>
  <c r="P61" i="1"/>
  <c r="P71" i="1"/>
  <c r="P75" i="1"/>
  <c r="P80" i="1"/>
  <c r="P89" i="1"/>
  <c r="P54" i="1"/>
  <c r="P59" i="1"/>
  <c r="P64" i="1"/>
  <c r="P73" i="1"/>
  <c r="P77" i="1"/>
  <c r="P86" i="1"/>
  <c r="P56" i="1"/>
  <c r="P65" i="1"/>
  <c r="P70" i="1"/>
  <c r="P74" i="1"/>
  <c r="P79" i="1"/>
  <c r="P83" i="1"/>
  <c r="P88" i="1"/>
  <c r="P69" i="1"/>
  <c r="P82" i="1"/>
  <c r="P52" i="1"/>
  <c r="P67" i="1"/>
  <c r="P84" i="1"/>
  <c r="F67" i="1" l="1"/>
  <c r="M67" i="1" s="1"/>
  <c r="F91" i="1" l="1"/>
  <c r="M91" i="1" s="1"/>
  <c r="F89" i="1"/>
  <c r="M89" i="1" s="1"/>
  <c r="F88" i="1"/>
  <c r="M88" i="1" s="1"/>
  <c r="F86" i="1"/>
  <c r="M86" i="1" s="1"/>
  <c r="F85" i="1"/>
  <c r="M85" i="1" s="1"/>
  <c r="F84" i="1"/>
  <c r="M84" i="1" s="1"/>
  <c r="F83" i="1"/>
  <c r="M83" i="1" s="1"/>
  <c r="F82" i="1"/>
  <c r="M82" i="1" s="1"/>
  <c r="F81" i="1"/>
  <c r="M81" i="1" s="1"/>
  <c r="F80" i="1"/>
  <c r="M80" i="1" s="1"/>
  <c r="F79" i="1"/>
  <c r="M79" i="1" s="1"/>
  <c r="F77" i="1"/>
  <c r="M77" i="1" s="1"/>
  <c r="F76" i="1"/>
  <c r="M76" i="1" s="1"/>
  <c r="F75" i="1"/>
  <c r="M75" i="1" s="1"/>
  <c r="F74" i="1"/>
  <c r="M74" i="1" s="1"/>
  <c r="F73" i="1"/>
  <c r="M73" i="1" s="1"/>
  <c r="F72" i="1"/>
  <c r="M72" i="1" s="1"/>
  <c r="F71" i="1"/>
  <c r="M71" i="1" s="1"/>
  <c r="F70" i="1"/>
  <c r="M70" i="1" s="1"/>
  <c r="F69" i="1"/>
  <c r="M69" i="1" s="1"/>
  <c r="F68" i="1"/>
  <c r="M68" i="1" s="1"/>
  <c r="F65" i="1"/>
  <c r="M65" i="1" s="1"/>
  <c r="F64" i="1"/>
  <c r="M64" i="1" s="1"/>
  <c r="F63" i="1"/>
  <c r="M63" i="1" s="1"/>
  <c r="F61" i="1"/>
  <c r="M61" i="1" s="1"/>
  <c r="F59" i="1"/>
  <c r="M59" i="1" s="1"/>
  <c r="F58" i="1"/>
  <c r="M58" i="1" s="1"/>
  <c r="F57" i="1"/>
  <c r="M57" i="1" s="1"/>
  <c r="F56" i="1"/>
  <c r="M56" i="1" s="1"/>
  <c r="F54" i="1"/>
  <c r="M54" i="1" s="1"/>
  <c r="F53" i="1"/>
  <c r="M53" i="1" s="1"/>
  <c r="F52" i="1"/>
  <c r="M52" i="1" s="1"/>
  <c r="H71" i="1" l="1"/>
  <c r="Q71" i="1" l="1"/>
  <c r="S71" i="1" s="1"/>
  <c r="H72" i="1"/>
  <c r="G71" i="1" l="1"/>
  <c r="H74" i="1"/>
  <c r="G72" i="1"/>
  <c r="Q72" i="1" l="1"/>
  <c r="S72" i="1" s="1"/>
  <c r="J71" i="1"/>
  <c r="J72" i="1"/>
  <c r="G74" i="1"/>
  <c r="Q74" i="1" l="1"/>
  <c r="S74" i="1" s="1"/>
  <c r="J74" i="1"/>
  <c r="H59" i="1" l="1"/>
  <c r="G59" i="1" l="1"/>
  <c r="J59" i="1" l="1"/>
  <c r="Q59" i="1"/>
  <c r="S59" i="1" s="1"/>
  <c r="H68" i="1" l="1"/>
  <c r="H70" i="1"/>
  <c r="G68" i="1" l="1"/>
  <c r="G70" i="1"/>
  <c r="Q68" i="1"/>
  <c r="S68" i="1" s="1"/>
  <c r="H76" i="1"/>
  <c r="J68" i="1" l="1"/>
  <c r="J70" i="1"/>
  <c r="Q70" i="1"/>
  <c r="S70" i="1" s="1"/>
  <c r="H77" i="1"/>
  <c r="G76" i="1"/>
  <c r="G77" i="1" l="1"/>
  <c r="J76" i="1"/>
  <c r="Q76" i="1"/>
  <c r="S76" i="1" s="1"/>
  <c r="Q77" i="1" l="1"/>
  <c r="S77" i="1" s="1"/>
  <c r="H67" i="1"/>
  <c r="H75" i="1" l="1"/>
  <c r="H69" i="1"/>
  <c r="G67" i="1"/>
  <c r="G75" i="1" l="1"/>
  <c r="G69" i="1"/>
  <c r="J67" i="1"/>
  <c r="Q67" i="1"/>
  <c r="S67" i="1" s="1"/>
  <c r="J75" i="1" l="1"/>
  <c r="Q75" i="1"/>
  <c r="S75" i="1" s="1"/>
  <c r="J69" i="1"/>
  <c r="Q69" i="1"/>
  <c r="S69" i="1" s="1"/>
  <c r="H82" i="1" l="1"/>
  <c r="H86" i="1" l="1"/>
  <c r="G82" i="1"/>
  <c r="H61" i="1"/>
  <c r="H83" i="1"/>
  <c r="H79" i="1"/>
  <c r="H80" i="1"/>
  <c r="H85" i="1"/>
  <c r="G86" i="1" l="1"/>
  <c r="Q82" i="1"/>
  <c r="S82" i="1" s="1"/>
  <c r="J82" i="1"/>
  <c r="G61" i="1"/>
  <c r="G83" i="1"/>
  <c r="G79" i="1"/>
  <c r="G80" i="1"/>
  <c r="G85" i="1"/>
  <c r="Q86" i="1" l="1"/>
  <c r="S86" i="1" s="1"/>
  <c r="J86" i="1"/>
  <c r="J61" i="1"/>
  <c r="Q83" i="1"/>
  <c r="S83" i="1" s="1"/>
  <c r="J83" i="1"/>
  <c r="Q79" i="1"/>
  <c r="S79" i="1" s="1"/>
  <c r="J79" i="1"/>
  <c r="J80" i="1"/>
  <c r="Q80" i="1"/>
  <c r="S80" i="1" s="1"/>
  <c r="J85" i="1"/>
  <c r="Q85" i="1"/>
  <c r="S85" i="1" s="1"/>
  <c r="H88" i="1" l="1"/>
  <c r="G88" i="1" l="1"/>
  <c r="J88" i="1" l="1"/>
  <c r="Q88" i="1"/>
  <c r="S88" i="1" s="1"/>
  <c r="H91" i="1" l="1"/>
  <c r="G91" i="1" l="1"/>
  <c r="H89" i="1"/>
  <c r="H65" i="1"/>
  <c r="J91" i="1" l="1"/>
  <c r="Q91" i="1"/>
  <c r="S91" i="1" s="1"/>
  <c r="G89" i="1"/>
  <c r="G65" i="1"/>
  <c r="H63" i="1"/>
  <c r="H64" i="1"/>
  <c r="J89" i="1" l="1"/>
  <c r="Q89" i="1"/>
  <c r="S89" i="1" s="1"/>
  <c r="J65" i="1"/>
  <c r="Q65" i="1"/>
  <c r="S65" i="1" s="1"/>
  <c r="G63" i="1"/>
  <c r="G64" i="1"/>
  <c r="H57" i="1"/>
  <c r="Q63" i="1" l="1"/>
  <c r="S63" i="1" s="1"/>
  <c r="J63" i="1"/>
  <c r="Q64" i="1"/>
  <c r="S64" i="1" s="1"/>
  <c r="J64" i="1"/>
  <c r="H56" i="1"/>
  <c r="G57" i="1"/>
  <c r="G56" i="1" l="1"/>
  <c r="Q57" i="1"/>
  <c r="S57" i="1" s="1"/>
  <c r="J57" i="1"/>
  <c r="Q56" i="1" l="1"/>
  <c r="S56" i="1" s="1"/>
  <c r="J56" i="1"/>
  <c r="H58" i="1" l="1"/>
  <c r="G58" i="1" l="1"/>
  <c r="J58" i="1" l="1"/>
  <c r="Q58" i="1"/>
  <c r="S58" i="1" s="1"/>
  <c r="H52" i="1" l="1"/>
  <c r="G52" i="1" l="1"/>
  <c r="J52" i="1" l="1"/>
  <c r="Q52" i="1"/>
  <c r="S52" i="1" s="1"/>
  <c r="H54" i="1" l="1"/>
  <c r="H53" i="1"/>
  <c r="G54" i="1" l="1"/>
  <c r="G53" i="1"/>
  <c r="J54" i="1" l="1"/>
  <c r="Q54" i="1"/>
  <c r="S54" i="1" s="1"/>
  <c r="Q53" i="1"/>
  <c r="S53" i="1" s="1"/>
  <c r="J53" i="1"/>
  <c r="H81" i="1" l="1"/>
  <c r="G81" i="1" l="1"/>
  <c r="Q81" i="1" l="1"/>
  <c r="S81" i="1" s="1"/>
  <c r="J81" i="1"/>
  <c r="H73" i="1" l="1"/>
  <c r="G73" i="1" l="1"/>
  <c r="J73" i="1" l="1"/>
  <c r="Q73" i="1"/>
  <c r="S73" i="1" s="1"/>
  <c r="H84" i="1" l="1"/>
  <c r="G84" i="1" l="1"/>
  <c r="Q84" i="1" l="1"/>
  <c r="S84" i="1" s="1"/>
  <c r="J84" i="1"/>
  <c r="A8" i="1" l="1"/>
  <c r="N79" i="1" l="1"/>
  <c r="N80" i="1"/>
  <c r="N81" i="1"/>
  <c r="N82" i="1"/>
  <c r="N83" i="1"/>
  <c r="N84" i="1"/>
  <c r="N85" i="1"/>
  <c r="N86" i="1"/>
  <c r="N53" i="1" l="1"/>
  <c r="D86" i="1" l="1"/>
  <c r="D85" i="1"/>
  <c r="D84" i="1"/>
  <c r="D83" i="1"/>
  <c r="D82" i="1"/>
  <c r="D81" i="1"/>
  <c r="D80" i="1"/>
  <c r="D79" i="1"/>
  <c r="D53" i="1"/>
  <c r="I53" i="1" l="1"/>
  <c r="L53" i="1"/>
  <c r="I79" i="1"/>
  <c r="L79" i="1"/>
  <c r="I80" i="1"/>
  <c r="L80" i="1"/>
  <c r="I81" i="1"/>
  <c r="L81" i="1"/>
  <c r="I82" i="1"/>
  <c r="L82" i="1"/>
  <c r="I83" i="1"/>
  <c r="L83" i="1"/>
  <c r="I84" i="1"/>
  <c r="L84" i="1"/>
  <c r="I85" i="1"/>
  <c r="L85" i="1"/>
  <c r="I86" i="1"/>
  <c r="L86" i="1"/>
  <c r="R86" i="1" l="1"/>
  <c r="T86" i="1" s="1"/>
  <c r="K86" i="1"/>
  <c r="R85" i="1"/>
  <c r="T85" i="1" s="1"/>
  <c r="K85" i="1"/>
  <c r="A85" i="1" s="1"/>
  <c r="R84" i="1"/>
  <c r="T84" i="1" s="1"/>
  <c r="V84" i="1" s="1"/>
  <c r="K84" i="1"/>
  <c r="A84" i="1" s="1"/>
  <c r="R83" i="1"/>
  <c r="T83" i="1" s="1"/>
  <c r="V83" i="1" s="1"/>
  <c r="K83" i="1"/>
  <c r="A83" i="1" s="1"/>
  <c r="R82" i="1"/>
  <c r="T82" i="1" s="1"/>
  <c r="K82" i="1"/>
  <c r="A82" i="1" s="1"/>
  <c r="R81" i="1"/>
  <c r="T81" i="1" s="1"/>
  <c r="K81" i="1"/>
  <c r="R80" i="1"/>
  <c r="T80" i="1" s="1"/>
  <c r="K80" i="1"/>
  <c r="R79" i="1"/>
  <c r="T79" i="1" s="1"/>
  <c r="K79" i="1"/>
  <c r="R53" i="1"/>
  <c r="T53" i="1" s="1"/>
  <c r="K53" i="1"/>
  <c r="A53" i="1" s="1"/>
  <c r="A46" i="1"/>
  <c r="A44" i="1"/>
  <c r="A42" i="1"/>
  <c r="A41" i="1"/>
  <c r="A32" i="1"/>
  <c r="A31" i="1"/>
  <c r="A30" i="1"/>
  <c r="V53" i="1" l="1"/>
  <c r="U53" i="1"/>
  <c r="U79" i="1"/>
  <c r="V79" i="1"/>
  <c r="V80" i="1"/>
  <c r="U80" i="1"/>
  <c r="V81" i="1"/>
  <c r="U81" i="1"/>
  <c r="V82" i="1"/>
  <c r="U82" i="1"/>
  <c r="V85" i="1"/>
  <c r="U85" i="1"/>
  <c r="U86" i="1"/>
  <c r="V86" i="1"/>
  <c r="A21" i="1" l="1"/>
  <c r="A19" i="1"/>
  <c r="A18" i="1"/>
  <c r="A17" i="1"/>
  <c r="D68" i="1" l="1"/>
  <c r="N68" i="1"/>
  <c r="N77" i="1"/>
  <c r="D77" i="1"/>
  <c r="N76" i="1"/>
  <c r="D76" i="1"/>
  <c r="N75" i="1"/>
  <c r="D75" i="1"/>
  <c r="N72" i="1"/>
  <c r="D72" i="1"/>
  <c r="N69" i="1"/>
  <c r="D69" i="1"/>
  <c r="N67" i="1"/>
  <c r="D67" i="1"/>
  <c r="N65" i="1"/>
  <c r="D65" i="1"/>
  <c r="D64" i="1"/>
  <c r="N64" i="1"/>
  <c r="N70" i="1"/>
  <c r="D70" i="1"/>
  <c r="N74" i="1"/>
  <c r="D74" i="1"/>
  <c r="D57" i="1"/>
  <c r="N57" i="1"/>
  <c r="N59" i="1"/>
  <c r="D59" i="1"/>
  <c r="D73" i="1"/>
  <c r="N71" i="1"/>
  <c r="D71" i="1"/>
  <c r="N63" i="1"/>
  <c r="D63" i="1"/>
  <c r="N56" i="1"/>
  <c r="D56" i="1"/>
  <c r="D58" i="1" l="1"/>
  <c r="L56" i="1"/>
  <c r="I56" i="1"/>
  <c r="L63" i="1"/>
  <c r="I63" i="1"/>
  <c r="I71" i="1"/>
  <c r="L71" i="1"/>
  <c r="L73" i="1"/>
  <c r="L59" i="1"/>
  <c r="I59" i="1"/>
  <c r="L57" i="1"/>
  <c r="I57" i="1"/>
  <c r="I74" i="1"/>
  <c r="L74" i="1"/>
  <c r="I70" i="1"/>
  <c r="L70" i="1"/>
  <c r="I64" i="1"/>
  <c r="L64" i="1"/>
  <c r="L65" i="1"/>
  <c r="I65" i="1"/>
  <c r="I67" i="1"/>
  <c r="L67" i="1"/>
  <c r="I69" i="1"/>
  <c r="L69" i="1"/>
  <c r="L72" i="1"/>
  <c r="I72" i="1"/>
  <c r="L75" i="1"/>
  <c r="I75" i="1"/>
  <c r="I76" i="1"/>
  <c r="L76" i="1"/>
  <c r="L77" i="1"/>
  <c r="I77" i="1"/>
  <c r="L68" i="1"/>
  <c r="I68" i="1"/>
  <c r="R68" i="1" l="1"/>
  <c r="T68" i="1" s="1"/>
  <c r="K68" i="1"/>
  <c r="R77" i="1"/>
  <c r="T77" i="1" s="1"/>
  <c r="K77" i="1"/>
  <c r="R76" i="1"/>
  <c r="T76" i="1" s="1"/>
  <c r="K76" i="1"/>
  <c r="R75" i="1"/>
  <c r="T75" i="1" s="1"/>
  <c r="K75" i="1"/>
  <c r="R72" i="1"/>
  <c r="T72" i="1" s="1"/>
  <c r="K72" i="1"/>
  <c r="A72" i="1" s="1"/>
  <c r="R69" i="1"/>
  <c r="T69" i="1" s="1"/>
  <c r="K69" i="1"/>
  <c r="R67" i="1"/>
  <c r="T67" i="1" s="1"/>
  <c r="K67" i="1"/>
  <c r="A35" i="1"/>
  <c r="R65" i="1"/>
  <c r="T65" i="1" s="1"/>
  <c r="K65" i="1"/>
  <c r="A65" i="1" s="1"/>
  <c r="R64" i="1"/>
  <c r="T64" i="1" s="1"/>
  <c r="K64" i="1"/>
  <c r="A64" i="1" s="1"/>
  <c r="R70" i="1"/>
  <c r="T70" i="1" s="1"/>
  <c r="V70" i="1" s="1"/>
  <c r="K70" i="1"/>
  <c r="A70" i="1" s="1"/>
  <c r="R74" i="1"/>
  <c r="T74" i="1" s="1"/>
  <c r="K74" i="1"/>
  <c r="A74" i="1" s="1"/>
  <c r="R57" i="1"/>
  <c r="T57" i="1" s="1"/>
  <c r="K57" i="1"/>
  <c r="A57" i="1" s="1"/>
  <c r="R59" i="1"/>
  <c r="T59" i="1" s="1"/>
  <c r="K59" i="1"/>
  <c r="A59" i="1" s="1"/>
  <c r="R71" i="1"/>
  <c r="T71" i="1" s="1"/>
  <c r="K71" i="1"/>
  <c r="A34" i="1"/>
  <c r="R63" i="1"/>
  <c r="T63" i="1" s="1"/>
  <c r="K63" i="1"/>
  <c r="A63" i="1" s="1"/>
  <c r="R56" i="1"/>
  <c r="T56" i="1" s="1"/>
  <c r="V56" i="1" s="1"/>
  <c r="K56" i="1"/>
  <c r="A56" i="1" s="1"/>
  <c r="L58" i="1"/>
  <c r="N58" i="1" l="1"/>
  <c r="I58" i="1" s="1"/>
  <c r="R58" i="1" s="1"/>
  <c r="T58" i="1" s="1"/>
  <c r="V63" i="1"/>
  <c r="U63" i="1"/>
  <c r="V71" i="1"/>
  <c r="U71" i="1"/>
  <c r="U59" i="1"/>
  <c r="V59" i="1"/>
  <c r="V57" i="1"/>
  <c r="U57" i="1"/>
  <c r="U74" i="1"/>
  <c r="V74" i="1"/>
  <c r="V64" i="1"/>
  <c r="U64" i="1"/>
  <c r="U65" i="1"/>
  <c r="V65" i="1"/>
  <c r="V67" i="1"/>
  <c r="U67" i="1"/>
  <c r="U69" i="1"/>
  <c r="V69" i="1"/>
  <c r="V72" i="1"/>
  <c r="U72" i="1"/>
  <c r="U75" i="1"/>
  <c r="V75" i="1"/>
  <c r="V76" i="1"/>
  <c r="U76" i="1"/>
  <c r="U77" i="1"/>
  <c r="V77" i="1"/>
  <c r="V68" i="1"/>
  <c r="U68" i="1"/>
  <c r="E91" i="1"/>
  <c r="O91" i="1" s="1"/>
  <c r="K58" i="1" l="1"/>
  <c r="A58" i="1" s="1"/>
  <c r="V58" i="1"/>
  <c r="U58" i="1"/>
  <c r="E73" i="1"/>
  <c r="O73" i="1" s="1"/>
  <c r="E81" i="1"/>
  <c r="O81" i="1" s="1"/>
  <c r="E77" i="1"/>
  <c r="O77" i="1" s="1"/>
  <c r="E57" i="1"/>
  <c r="O57" i="1" s="1"/>
  <c r="E76" i="1"/>
  <c r="O76" i="1" s="1"/>
  <c r="E80" i="1"/>
  <c r="O80" i="1" s="1"/>
  <c r="E83" i="1"/>
  <c r="O83" i="1" s="1"/>
  <c r="E72" i="1"/>
  <c r="O72" i="1" s="1"/>
  <c r="E56" i="1"/>
  <c r="O56" i="1" s="1"/>
  <c r="E84" i="1"/>
  <c r="O84" i="1" s="1"/>
  <c r="E61" i="1"/>
  <c r="O61" i="1" s="1"/>
  <c r="E67" i="1"/>
  <c r="O67" i="1" s="1"/>
  <c r="E54" i="1"/>
  <c r="O54" i="1" s="1"/>
  <c r="E52" i="1"/>
  <c r="O52" i="1" s="1"/>
  <c r="E58" i="1"/>
  <c r="O58" i="1" s="1"/>
  <c r="E82" i="1"/>
  <c r="O82" i="1" s="1"/>
  <c r="E88" i="1"/>
  <c r="O88" i="1" s="1"/>
  <c r="E53" i="1"/>
  <c r="O53" i="1" s="1"/>
  <c r="E65" i="1"/>
  <c r="O65" i="1" s="1"/>
  <c r="E85" i="1"/>
  <c r="O85" i="1" s="1"/>
  <c r="E89" i="1"/>
  <c r="O89" i="1" s="1"/>
  <c r="E69" i="1"/>
  <c r="O69" i="1" s="1"/>
  <c r="E68" i="1"/>
  <c r="O68" i="1" s="1"/>
  <c r="E79" i="1"/>
  <c r="O79" i="1" s="1"/>
  <c r="E71" i="1"/>
  <c r="O71" i="1" s="1"/>
  <c r="E86" i="1"/>
  <c r="O86" i="1" s="1"/>
  <c r="E64" i="1" l="1"/>
  <c r="O64" i="1" s="1"/>
  <c r="E59" i="1"/>
  <c r="O59" i="1" s="1"/>
  <c r="E75" i="1"/>
  <c r="O75" i="1" s="1"/>
  <c r="E74" i="1"/>
  <c r="O74" i="1" s="1"/>
  <c r="E63" i="1"/>
  <c r="O63" i="1" s="1"/>
  <c r="E70" i="1"/>
  <c r="O70" i="1" s="1"/>
  <c r="A28" i="1" l="1"/>
  <c r="A37" i="1"/>
  <c r="D91" i="1" l="1"/>
  <c r="L91" i="1" l="1"/>
  <c r="D89" i="1" l="1"/>
  <c r="N91" i="1"/>
  <c r="I91" i="1" s="1"/>
  <c r="R91" i="1" l="1"/>
  <c r="T91" i="1" s="1"/>
  <c r="V91" i="1" s="1"/>
  <c r="K91" i="1"/>
  <c r="A91" i="1" s="1"/>
  <c r="L89" i="1"/>
  <c r="D88" i="1" l="1"/>
  <c r="L88" i="1" l="1"/>
  <c r="N88" i="1" l="1"/>
  <c r="I88" i="1" s="1"/>
  <c r="R88" i="1" l="1"/>
  <c r="T88" i="1" s="1"/>
  <c r="V88" i="1" s="1"/>
  <c r="K88" i="1"/>
  <c r="A88" i="1" s="1"/>
  <c r="D61" i="1" l="1"/>
  <c r="A26" i="1" l="1"/>
  <c r="L61" i="1"/>
  <c r="A7" i="1" l="1"/>
  <c r="A49" i="1" l="1"/>
  <c r="A50" i="1" l="1"/>
  <c r="D52" i="1" l="1"/>
  <c r="N52" i="1"/>
  <c r="N61" i="1"/>
  <c r="I61" i="1" s="1"/>
  <c r="K61" i="1" s="1"/>
  <c r="A5" i="1" l="1"/>
  <c r="I52" i="1"/>
  <c r="L52" i="1"/>
  <c r="R52" i="1" l="1"/>
  <c r="T52" i="1" s="1"/>
  <c r="K52" i="1"/>
  <c r="A52" i="1" s="1"/>
  <c r="U52" i="1" l="1"/>
  <c r="V52" i="1"/>
  <c r="A25" i="1" l="1"/>
  <c r="A27" i="1" l="1"/>
  <c r="N89" i="1" l="1"/>
  <c r="I89" i="1" s="1"/>
  <c r="R89" i="1" l="1"/>
  <c r="T89" i="1" s="1"/>
  <c r="K89" i="1"/>
  <c r="V89" i="1" l="1"/>
  <c r="U89" i="1"/>
  <c r="D54" i="1"/>
  <c r="N54" i="1" l="1"/>
  <c r="I54" i="1" s="1"/>
  <c r="L54" i="1"/>
  <c r="R54" i="1" l="1"/>
  <c r="T54" i="1" s="1"/>
  <c r="K54" i="1"/>
  <c r="A54" i="1" s="1"/>
  <c r="V54" i="1" l="1"/>
  <c r="U54" i="1"/>
  <c r="A48" i="1" l="1"/>
  <c r="A6" i="1" l="1"/>
  <c r="A10" i="1" l="1"/>
  <c r="A12" i="1"/>
  <c r="N73" i="1"/>
  <c r="I73" i="1" s="1"/>
  <c r="A13" i="1" l="1"/>
  <c r="R73" i="1"/>
  <c r="T73" i="1" s="1"/>
  <c r="K73" i="1"/>
  <c r="A73" i="1" s="1"/>
  <c r="A14" i="1" l="1"/>
  <c r="A15" i="1"/>
  <c r="A16" i="1" s="1"/>
  <c r="A20" i="1" s="1"/>
  <c r="A22" i="1" s="1"/>
  <c r="A23" i="1" s="1"/>
  <c r="A39" i="1" s="1"/>
  <c r="A40" i="1" s="1"/>
  <c r="A51" i="1" s="1"/>
  <c r="A61" i="1" s="1"/>
  <c r="V73" i="1"/>
  <c r="U73" i="1"/>
  <c r="A67" i="1" l="1"/>
  <c r="A68" i="1" s="1"/>
  <c r="A69" i="1"/>
  <c r="A71" i="1" s="1"/>
  <c r="A75" i="1" l="1"/>
  <c r="A76" i="1" s="1"/>
  <c r="A77" i="1" s="1"/>
  <c r="A79" i="1" s="1"/>
  <c r="A80" i="1" s="1"/>
  <c r="A81" i="1" s="1"/>
  <c r="A86" i="1" s="1"/>
  <c r="A89" i="1" s="1"/>
</calcChain>
</file>

<file path=xl/sharedStrings.xml><?xml version="1.0" encoding="utf-8"?>
<sst xmlns="http://schemas.openxmlformats.org/spreadsheetml/2006/main" count="239" uniqueCount="150">
  <si>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</si>
  <si>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</si>
  <si>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</si>
  <si>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</si>
  <si>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</si>
  <si>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</si>
  <si>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</si>
  <si>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</si>
  <si>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</si>
  <si>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</si>
  <si>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</si>
  <si>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</si>
  <si>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</si>
  <si>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</si>
  <si>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</si>
  <si>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</si>
  <si>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</si>
  <si>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</si>
  <si>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</si>
  <si>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</si>
  <si>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</si>
  <si>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</si>
  <si>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</si>
  <si>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</si>
  <si>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</si>
  <si>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</si>
  <si>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</si>
  <si>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</si>
  <si>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</si>
  <si>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</si>
  <si>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</si>
  <si>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</si>
  <si>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</si>
  <si>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</si>
  <si>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</si>
  <si>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</si>
  <si>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</si>
  <si>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</si>
  <si>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</si>
  <si>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</si>
  <si>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</si>
  <si>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</si>
  <si>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</si>
  <si>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</si>
  <si>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</si>
  <si>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</si>
  <si>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</si>
  <si>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</si>
  <si>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</si>
  <si>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</si>
  <si>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</si>
  <si>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</si>
  <si>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</si>
  <si>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</si>
  <si>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</si>
  <si>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</si>
  <si>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</si>
  <si>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</si>
  <si>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</si>
  <si>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</si>
  <si>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</si>
  <si>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</si>
  <si>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</si>
  <si>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</si>
  <si>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</si>
  <si>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</si>
  <si>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</si>
  <si>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</si>
  <si>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</si>
  <si>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</si>
  <si>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</si>
  <si>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</si>
  <si>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</si>
  <si>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</si>
  <si>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</si>
  <si>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</si>
  <si>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</si>
  <si>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</si>
  <si>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</si>
  <si>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</si>
  <si>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</si>
  <si>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</si>
  <si>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</si>
  <si>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</si>
  <si>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</si>
  <si>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</si>
  <si>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</si>
  <si>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</si>
  <si>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</si>
  <si>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</si>
  <si>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</si>
  <si>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</si>
  <si>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</si>
  <si>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</si>
  <si>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</si>
  <si>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</si>
  <si>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</si>
  <si>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</si>
  <si>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</si>
  <si>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</si>
  <si>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</si>
  <si>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</si>
  <si>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</si>
  <si>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</si>
  <si>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</si>
  <si>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</si>
  <si>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</si>
  <si>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</si>
  <si>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</si>
  <si>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</si>
  <si>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09/10/2019 14:40:50.050</t>
  </si>
  <si>
    <t>OVERPRICED</t>
  </si>
  <si>
    <t/>
  </si>
  <si>
    <t>54.95</t>
  </si>
  <si>
    <t>38.40</t>
  </si>
  <si>
    <t>FAIRLY PRICED</t>
  </si>
  <si>
    <t>2.50</t>
  </si>
  <si>
    <t>BUY</t>
  </si>
  <si>
    <t>7.35</t>
  </si>
  <si>
    <t>UNDERPRICED</t>
  </si>
  <si>
    <t>7.60</t>
  </si>
  <si>
    <t>5.25</t>
  </si>
  <si>
    <t>1.60</t>
  </si>
  <si>
    <t>1.65</t>
  </si>
  <si>
    <t>26.70</t>
  </si>
  <si>
    <t>37.05</t>
  </si>
  <si>
    <t>1.95</t>
  </si>
  <si>
    <t>6.00</t>
  </si>
  <si>
    <t>7.00</t>
  </si>
  <si>
    <t>0.58</t>
  </si>
  <si>
    <t>17.95</t>
  </si>
  <si>
    <t>1.04</t>
  </si>
  <si>
    <t>30.00</t>
  </si>
  <si>
    <t>12.60</t>
  </si>
  <si>
    <t>48.00</t>
  </si>
  <si>
    <t>15.20</t>
  </si>
  <si>
    <t>145.00</t>
  </si>
  <si>
    <t>16.00</t>
  </si>
  <si>
    <t>7.50</t>
  </si>
  <si>
    <t>25.55</t>
  </si>
  <si>
    <t>4.05</t>
  </si>
  <si>
    <t>6.30</t>
  </si>
  <si>
    <t>1.00</t>
  </si>
  <si>
    <t>7.15</t>
  </si>
  <si>
    <t>18.55</t>
  </si>
  <si>
    <t>1.55</t>
  </si>
  <si>
    <t>9.85</t>
  </si>
  <si>
    <t>22.15</t>
  </si>
  <si>
    <t>10.20</t>
  </si>
  <si>
    <t>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</si>
</sst>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-0.77237647754899397</v>
          </cell>
          <cell r="G4">
            <v>-0.97237647754899403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-5.3710729561072448</v>
          </cell>
          <cell r="L4">
            <v>2.3407786627038423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7.7823791787023533E-2</v>
          </cell>
          <cell r="G5">
            <v>-0.12217620821297648</v>
          </cell>
          <cell r="H5">
            <v>0.2</v>
          </cell>
          <cell r="I5" t="str">
            <v>OVERPRICED</v>
          </cell>
          <cell r="J5">
            <v>-5.6442078414497514</v>
          </cell>
          <cell r="K5">
            <v>0.23660531688961295</v>
          </cell>
          <cell r="L5">
            <v>-2.196268279278355</v>
          </cell>
          <cell r="M5">
            <v>-4.2824130418971658</v>
          </cell>
          <cell r="N5">
            <v>0</v>
          </cell>
          <cell r="O5">
            <v>0.2</v>
          </cell>
          <cell r="P5">
            <v>0</v>
          </cell>
          <cell r="Q5">
            <v>0.2</v>
          </cell>
          <cell r="R5">
            <v>-4.8254594366701986E-2</v>
          </cell>
          <cell r="S5">
            <v>0.1903490811266596</v>
          </cell>
          <cell r="T5">
            <v>-9.6509188733404305E-2</v>
          </cell>
          <cell r="U5">
            <v>0.18069816225331914</v>
          </cell>
          <cell r="V5">
            <v>-0.24127297183351071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27.808216497895209</v>
          </cell>
          <cell r="G6">
            <v>-9.8787201099562474E-2</v>
          </cell>
          <cell r="H6" t="str">
            <v>54.95</v>
          </cell>
          <cell r="I6" t="str">
            <v>OVERPRICED</v>
          </cell>
          <cell r="J6">
            <v>8.2045972384658459</v>
          </cell>
          <cell r="K6">
            <v>1.3411392132454765</v>
          </cell>
          <cell r="L6">
            <v>4.1520512517796435</v>
          </cell>
          <cell r="M6">
            <v>8.0959136909671958</v>
          </cell>
          <cell r="N6">
            <v>-6.6233322818765039E-4</v>
          </cell>
          <cell r="O6">
            <v>54.913604789111091</v>
          </cell>
          <cell r="P6">
            <v>-1.3246664563753008E-3</v>
          </cell>
          <cell r="Q6">
            <v>54.877209578222178</v>
          </cell>
          <cell r="R6">
            <v>-2.6493329127504905E-3</v>
          </cell>
          <cell r="S6">
            <v>54.804419156444361</v>
          </cell>
          <cell r="T6">
            <v>-5.2986658255012031E-3</v>
          </cell>
          <cell r="U6">
            <v>54.658838312888712</v>
          </cell>
          <cell r="V6">
            <v>-1.3246664563752897E-2</v>
          </cell>
          <cell r="W6">
            <v>54.222095782221778</v>
          </cell>
        </row>
        <row r="7">
          <cell r="B7" t="str">
            <v>PRESCO</v>
          </cell>
          <cell r="C7">
            <v>10.235782359000812</v>
          </cell>
          <cell r="D7">
            <v>16.196809139999999</v>
          </cell>
          <cell r="E7">
            <v>67.375720935004054</v>
          </cell>
          <cell r="F7">
            <v>34.554153752881582</v>
          </cell>
          <cell r="G7">
            <v>-2.0030449203741751E-2</v>
          </cell>
          <cell r="H7" t="str">
            <v>38.40</v>
          </cell>
          <cell r="I7" t="str">
            <v>FAIRLY PRICED</v>
          </cell>
          <cell r="J7">
            <v>3.7515451826926594</v>
          </cell>
          <cell r="K7">
            <v>2.1333926611227318</v>
          </cell>
          <cell r="L7">
            <v>3.3758195066053225</v>
          </cell>
          <cell r="M7">
            <v>6.5823713881291512</v>
          </cell>
          <cell r="N7">
            <v>3.772880330078654E-2</v>
          </cell>
          <cell r="O7">
            <v>39.848786046750199</v>
          </cell>
          <cell r="P7">
            <v>7.545760660157308E-2</v>
          </cell>
          <cell r="Q7">
            <v>41.297572093500406</v>
          </cell>
          <cell r="R7">
            <v>0.15091521320314616</v>
          </cell>
          <cell r="S7">
            <v>44.195144187000814</v>
          </cell>
          <cell r="T7">
            <v>0.30183042640629232</v>
          </cell>
          <cell r="U7">
            <v>49.990288374001622</v>
          </cell>
          <cell r="V7">
            <v>0.75457606601573057</v>
          </cell>
          <cell r="W7">
            <v>67.375720935004054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5.6203358271964667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1.0865938313978034</v>
          </cell>
          <cell r="L9">
            <v>4.8564825809606331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2.5701799704105839</v>
          </cell>
          <cell r="G10">
            <v>5.6143976328467014E-3</v>
          </cell>
          <cell r="H10" t="str">
            <v>2.50</v>
          </cell>
          <cell r="I10" t="str">
            <v>FAIRLY PRICED</v>
          </cell>
          <cell r="J10">
            <v>5.2168700098724496</v>
          </cell>
          <cell r="K10">
            <v>0.98270433835807147</v>
          </cell>
          <cell r="L10">
            <v>5.3633179230439341</v>
          </cell>
          <cell r="M10">
            <v>10.457712674806247</v>
          </cell>
          <cell r="N10">
            <v>5.022976090084641E-2</v>
          </cell>
          <cell r="O10">
            <v>2.6255744022521159</v>
          </cell>
          <cell r="P10">
            <v>0.10045952180169304</v>
          </cell>
          <cell r="Q10">
            <v>2.7511488045042327</v>
          </cell>
          <cell r="R10">
            <v>0.20091904360338608</v>
          </cell>
          <cell r="S10">
            <v>3.0022976090084654</v>
          </cell>
          <cell r="T10">
            <v>0.40183808720677194</v>
          </cell>
          <cell r="U10">
            <v>3.50459521801693</v>
          </cell>
          <cell r="V10">
            <v>1.00459521801693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12.770720420620426</v>
          </cell>
          <cell r="G12">
            <v>0.1475025964794674</v>
          </cell>
          <cell r="H12" t="str">
            <v>7.35</v>
          </cell>
          <cell r="I12" t="str">
            <v>UNDERPRICED</v>
          </cell>
          <cell r="J12">
            <v>2.6181664788550054</v>
          </cell>
          <cell r="K12">
            <v>1.1754474314328853</v>
          </cell>
          <cell r="L12">
            <v>4.5490982470880947</v>
          </cell>
          <cell r="M12">
            <v>8.8700992706604378</v>
          </cell>
          <cell r="N12">
            <v>0.11939524935289003</v>
          </cell>
          <cell r="O12">
            <v>8.2275550827437414</v>
          </cell>
          <cell r="P12">
            <v>0.23879049870578029</v>
          </cell>
          <cell r="Q12">
            <v>9.1051101654874849</v>
          </cell>
          <cell r="R12">
            <v>0.47758099741156035</v>
          </cell>
          <cell r="S12">
            <v>10.860220330974968</v>
          </cell>
          <cell r="T12">
            <v>0.9551619948231207</v>
          </cell>
          <cell r="U12">
            <v>14.370440661949937</v>
          </cell>
          <cell r="V12">
            <v>2.387904987057802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12.075297646412727</v>
          </cell>
          <cell r="G13">
            <v>0.11777099069507177</v>
          </cell>
          <cell r="H13" t="str">
            <v>7.60</v>
          </cell>
          <cell r="I13" t="str">
            <v>UNDERPRICED</v>
          </cell>
          <cell r="J13">
            <v>3.7256609585399536</v>
          </cell>
          <cell r="K13">
            <v>0.90481537218089281</v>
          </cell>
          <cell r="L13">
            <v>5.9195348689459584</v>
          </cell>
          <cell r="M13">
            <v>11.542257184112596</v>
          </cell>
          <cell r="N13">
            <v>0.10490214102353379</v>
          </cell>
          <cell r="O13">
            <v>8.3972562717788559</v>
          </cell>
          <cell r="P13">
            <v>0.20980428204706758</v>
          </cell>
          <cell r="Q13">
            <v>9.194512543557714</v>
          </cell>
          <cell r="R13">
            <v>0.41960856409413516</v>
          </cell>
          <cell r="S13">
            <v>10.789025087115427</v>
          </cell>
          <cell r="T13">
            <v>0.83921712818827032</v>
          </cell>
          <cell r="U13">
            <v>13.978050174230853</v>
          </cell>
          <cell r="V13">
            <v>2.0980428204706754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9.4608430116849345</v>
          </cell>
          <cell r="G14">
            <v>0.160413067111807</v>
          </cell>
          <cell r="H14" t="str">
            <v>5.25</v>
          </cell>
          <cell r="I14" t="str">
            <v>UNDERPRICED</v>
          </cell>
          <cell r="J14">
            <v>3.0723788503845308</v>
          </cell>
          <cell r="K14">
            <v>0.95530877870180142</v>
          </cell>
          <cell r="L14">
            <v>5.536627423982682</v>
          </cell>
          <cell r="M14">
            <v>10.795641731154797</v>
          </cell>
          <cell r="N14">
            <v>0.12568864806180469</v>
          </cell>
          <cell r="O14">
            <v>5.909865402324475</v>
          </cell>
          <cell r="P14">
            <v>0.25137729612360937</v>
          </cell>
          <cell r="Q14">
            <v>6.5697308046489491</v>
          </cell>
          <cell r="R14">
            <v>0.50275459224721875</v>
          </cell>
          <cell r="S14">
            <v>7.8894616092978982</v>
          </cell>
          <cell r="T14">
            <v>1.0055091844944375</v>
          </cell>
          <cell r="U14">
            <v>10.528923218595796</v>
          </cell>
          <cell r="V14">
            <v>2.5137729612360933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5.1672227139139455</v>
          </cell>
          <cell r="G15">
            <v>0.44590283923924312</v>
          </cell>
          <cell r="H15" t="str">
            <v>1.60</v>
          </cell>
          <cell r="I15" t="str">
            <v>UNDERPRICED</v>
          </cell>
          <cell r="J15">
            <v>2.1529510472428135</v>
          </cell>
          <cell r="K15">
            <v>0.81251711722428333</v>
          </cell>
          <cell r="L15">
            <v>6.9529859707861768</v>
          </cell>
          <cell r="M15">
            <v>13.557340914292281</v>
          </cell>
          <cell r="N15">
            <v>0.26485483452246972</v>
          </cell>
          <cell r="O15">
            <v>2.0237677352359515</v>
          </cell>
          <cell r="P15">
            <v>0.52970966904493966</v>
          </cell>
          <cell r="Q15">
            <v>2.4475354704719035</v>
          </cell>
          <cell r="R15">
            <v>1.0594193380898789</v>
          </cell>
          <cell r="S15">
            <v>3.2950709409438064</v>
          </cell>
          <cell r="T15">
            <v>2.1188386761797582</v>
          </cell>
          <cell r="U15">
            <v>4.9901418818876131</v>
          </cell>
          <cell r="V15">
            <v>5.2970966904493952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4.0641575283446212</v>
          </cell>
          <cell r="G16">
            <v>0.29262515495086322</v>
          </cell>
          <cell r="H16" t="str">
            <v>1.65</v>
          </cell>
          <cell r="I16" t="str">
            <v>UNDERPRICED</v>
          </cell>
          <cell r="J16">
            <v>2.4065093272378246</v>
          </cell>
          <cell r="K16">
            <v>0.90388300757249629</v>
          </cell>
          <cell r="L16">
            <v>5.927535151106154</v>
          </cell>
          <cell r="M16">
            <v>11.557856604722966</v>
          </cell>
          <cell r="N16">
            <v>0.19013737395294039</v>
          </cell>
          <cell r="O16">
            <v>1.9637266670223514</v>
          </cell>
          <cell r="P16">
            <v>0.38027474790588056</v>
          </cell>
          <cell r="Q16">
            <v>2.277453334044703</v>
          </cell>
          <cell r="R16">
            <v>0.76054949581176157</v>
          </cell>
          <cell r="S16">
            <v>2.9049066680894065</v>
          </cell>
          <cell r="T16">
            <v>1.5210989916235227</v>
          </cell>
          <cell r="U16">
            <v>4.1598133361788125</v>
          </cell>
          <cell r="V16">
            <v>3.8027474790588069</v>
          </cell>
          <cell r="W16">
            <v>7.9245333404470308</v>
          </cell>
        </row>
        <row r="17">
          <cell r="B17" t="str">
            <v>GUARANTY</v>
          </cell>
          <cell r="C17">
            <v>5.8073792384786795</v>
          </cell>
          <cell r="D17">
            <v>11.881043000000002</v>
          </cell>
          <cell r="E17">
            <v>40.917939192393405</v>
          </cell>
          <cell r="F17">
            <v>20.985078044195863</v>
          </cell>
          <cell r="G17">
            <v>-4.2808404163326874E-2</v>
          </cell>
          <cell r="H17" t="str">
            <v>26.70</v>
          </cell>
          <cell r="I17" t="str">
            <v>FAIRLY PRICED</v>
          </cell>
          <cell r="J17">
            <v>4.5975988313438299</v>
          </cell>
          <cell r="K17">
            <v>1.7662656421827494</v>
          </cell>
          <cell r="L17">
            <v>3.6135194865788005</v>
          </cell>
          <cell r="M17">
            <v>7.0458527869642635</v>
          </cell>
          <cell r="N17">
            <v>2.6625354292871606E-2</v>
          </cell>
          <cell r="O17">
            <v>27.41089695961967</v>
          </cell>
          <cell r="P17">
            <v>5.3250708585743212E-2</v>
          </cell>
          <cell r="Q17">
            <v>28.121793919239344</v>
          </cell>
          <cell r="R17">
            <v>0.1065014171714862</v>
          </cell>
          <cell r="S17">
            <v>29.543587838478683</v>
          </cell>
          <cell r="T17">
            <v>0.2130028343429724</v>
          </cell>
          <cell r="U17">
            <v>32.387175676957362</v>
          </cell>
          <cell r="V17">
            <v>0.53250708585743101</v>
          </cell>
          <cell r="W17">
            <v>40.917939192393405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18.587326937892477</v>
          </cell>
          <cell r="G18">
            <v>-9.9663552292078392E-2</v>
          </cell>
          <cell r="H18" t="str">
            <v>37.05</v>
          </cell>
          <cell r="I18" t="str">
            <v>OVERPRICED</v>
          </cell>
          <cell r="J18">
            <v>7.5488465838606906</v>
          </cell>
          <cell r="K18">
            <v>1.5883223626449947</v>
          </cell>
          <cell r="L18">
            <v>3.7871222525833046</v>
          </cell>
          <cell r="M18">
            <v>7.3843536687833957</v>
          </cell>
          <cell r="N18">
            <v>-1.0895235003780535E-3</v>
          </cell>
          <cell r="O18">
            <v>37.00963315431099</v>
          </cell>
          <cell r="P18">
            <v>-2.1790470007561069E-3</v>
          </cell>
          <cell r="Q18">
            <v>36.969266308621982</v>
          </cell>
          <cell r="R18">
            <v>-4.3580940015122138E-3</v>
          </cell>
          <cell r="S18">
            <v>36.888532617243968</v>
          </cell>
          <cell r="T18">
            <v>-8.7161880030243166E-3</v>
          </cell>
          <cell r="U18">
            <v>36.727065234487945</v>
          </cell>
          <cell r="V18">
            <v>-2.1790470007560958E-2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2.1632822261233078</v>
          </cell>
          <cell r="G19">
            <v>2.1875100115211054E-2</v>
          </cell>
          <cell r="H19" t="str">
            <v>1.95</v>
          </cell>
          <cell r="I19" t="str">
            <v>FAIRLY PRICED</v>
          </cell>
          <cell r="J19">
            <v>5.0203484115844743</v>
          </cell>
          <cell r="K19">
            <v>0.95047607499450637</v>
          </cell>
          <cell r="L19">
            <v>5.5694515321677303</v>
          </cell>
          <cell r="M19">
            <v>10.859644107506778</v>
          </cell>
          <cell r="N19">
            <v>5.8156279377424402E-2</v>
          </cell>
          <cell r="O19">
            <v>2.0634047447859776</v>
          </cell>
          <cell r="P19">
            <v>0.11631255875484858</v>
          </cell>
          <cell r="Q19">
            <v>2.1768094895719545</v>
          </cell>
          <cell r="R19">
            <v>0.23262511750969739</v>
          </cell>
          <cell r="S19">
            <v>2.4036189791439098</v>
          </cell>
          <cell r="T19">
            <v>0.46525023501939478</v>
          </cell>
          <cell r="U19">
            <v>2.8572379582878198</v>
          </cell>
          <cell r="V19">
            <v>1.1631255875484867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11.502054248836041</v>
          </cell>
          <cell r="G20">
            <v>0.1834018082945347</v>
          </cell>
          <cell r="H20" t="str">
            <v>6.00</v>
          </cell>
          <cell r="I20" t="str">
            <v>UNDERPRICED</v>
          </cell>
          <cell r="J20">
            <v>2.3845542474042665</v>
          </cell>
          <cell r="K20">
            <v>1.1681465158633837</v>
          </cell>
          <cell r="L20">
            <v>4.5712120521560449</v>
          </cell>
          <cell r="M20">
            <v>8.9132180681782351</v>
          </cell>
          <cell r="N20">
            <v>0.13689484791299722</v>
          </cell>
          <cell r="O20">
            <v>6.8213690874779829</v>
          </cell>
          <cell r="P20">
            <v>0.27378969582599444</v>
          </cell>
          <cell r="Q20">
            <v>7.6427381749559666</v>
          </cell>
          <cell r="R20">
            <v>0.54757939165198866</v>
          </cell>
          <cell r="S20">
            <v>9.2854763499119315</v>
          </cell>
          <cell r="T20">
            <v>1.0951587833039773</v>
          </cell>
          <cell r="U20">
            <v>12.570952699823863</v>
          </cell>
          <cell r="V20">
            <v>2.7378969582599431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4.7741895945216157</v>
          </cell>
          <cell r="G21">
            <v>-6.3594583013668118E-2</v>
          </cell>
          <cell r="H21" t="str">
            <v>7.00</v>
          </cell>
          <cell r="I21" t="str">
            <v>OVERPRICED</v>
          </cell>
          <cell r="J21">
            <v>8.5000971193474602</v>
          </cell>
          <cell r="K21">
            <v>0.91963509590354919</v>
          </cell>
          <cell r="L21">
            <v>5.797296459944544</v>
          </cell>
          <cell r="M21">
            <v>11.303909546045164</v>
          </cell>
          <cell r="N21">
            <v>1.6492825830870972E-2</v>
          </cell>
          <cell r="O21">
            <v>7.115449780816097</v>
          </cell>
          <cell r="P21">
            <v>3.2985651661741722E-2</v>
          </cell>
          <cell r="Q21">
            <v>7.2308995616321923</v>
          </cell>
          <cell r="R21">
            <v>6.5971303323483665E-2</v>
          </cell>
          <cell r="S21">
            <v>7.4617991232643854</v>
          </cell>
          <cell r="T21">
            <v>0.13194260664696733</v>
          </cell>
          <cell r="U21">
            <v>7.9235982465287709</v>
          </cell>
          <cell r="V21">
            <v>0.32985651661741811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0.67446515028302623</v>
          </cell>
          <cell r="G22">
            <v>3.2574189752767692E-2</v>
          </cell>
          <cell r="H22" t="str">
            <v>0.58</v>
          </cell>
          <cell r="I22" t="str">
            <v>FAIRLY PRICED</v>
          </cell>
          <cell r="J22">
            <v>6.7267324409762912</v>
          </cell>
          <cell r="K22">
            <v>0.76297298741284414</v>
          </cell>
          <cell r="L22">
            <v>7.8223217357185906</v>
          </cell>
          <cell r="M22">
            <v>15.252422909811273</v>
          </cell>
          <cell r="N22">
            <v>6.3371707910517161E-2</v>
          </cell>
          <cell r="O22">
            <v>0.61675559058809992</v>
          </cell>
          <cell r="P22">
            <v>0.1267434158210341</v>
          </cell>
          <cell r="Q22">
            <v>0.65351118117619977</v>
          </cell>
          <cell r="R22">
            <v>0.2534868316420682</v>
          </cell>
          <cell r="S22">
            <v>0.72702236235239948</v>
          </cell>
          <cell r="T22">
            <v>0.50697366328413662</v>
          </cell>
          <cell r="U22">
            <v>0.87404472470479921</v>
          </cell>
          <cell r="V22">
            <v>1.2674341582103414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23.397231602326617</v>
          </cell>
          <cell r="G23">
            <v>6.0693388326758989E-2</v>
          </cell>
          <cell r="H23" t="str">
            <v>17.95</v>
          </cell>
          <cell r="I23" t="str">
            <v>UNDERPRICED</v>
          </cell>
          <cell r="J23">
            <v>3.1809156532381437</v>
          </cell>
          <cell r="K23">
            <v>1.3441932324956705</v>
          </cell>
          <cell r="L23">
            <v>4.1462183981213876</v>
          </cell>
          <cell r="M23">
            <v>8.0845404499049529</v>
          </cell>
          <cell r="N23">
            <v>7.7078824640869792E-2</v>
          </cell>
          <cell r="O23">
            <v>19.33356490230361</v>
          </cell>
          <cell r="P23">
            <v>0.15415764928173958</v>
          </cell>
          <cell r="Q23">
            <v>20.717129804607225</v>
          </cell>
          <cell r="R23">
            <v>0.30831529856347895</v>
          </cell>
          <cell r="S23">
            <v>23.484259609214448</v>
          </cell>
          <cell r="T23">
            <v>0.61663059712695789</v>
          </cell>
          <cell r="U23">
            <v>29.018519218428892</v>
          </cell>
          <cell r="V23">
            <v>1.5415764928173945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0.51337317758257428</v>
          </cell>
          <cell r="G25">
            <v>-0.10127438892642804</v>
          </cell>
          <cell r="H25" t="str">
            <v>1.04</v>
          </cell>
          <cell r="I25" t="str">
            <v>OVERPRICED</v>
          </cell>
          <cell r="J25">
            <v>-416.91069736642027</v>
          </cell>
          <cell r="K25">
            <v>0.50654599848775816</v>
          </cell>
          <cell r="L25">
            <v>-205.79881680304436</v>
          </cell>
          <cell r="M25">
            <v>-401.27863494615673</v>
          </cell>
          <cell r="N25">
            <v>-1.8747494989944657E-3</v>
          </cell>
          <cell r="O25">
            <v>1.0380502605210458</v>
          </cell>
          <cell r="P25">
            <v>-3.7494989979891535E-3</v>
          </cell>
          <cell r="Q25">
            <v>1.0361005210420913</v>
          </cell>
          <cell r="R25">
            <v>-7.4989979959784181E-3</v>
          </cell>
          <cell r="S25">
            <v>1.0322010420841825</v>
          </cell>
          <cell r="T25">
            <v>-1.4997995991956614E-2</v>
          </cell>
          <cell r="U25">
            <v>1.0244020841683652</v>
          </cell>
          <cell r="V25">
            <v>-3.7494989979891535E-2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20.171025113972792</v>
          </cell>
          <cell r="G26">
            <v>-6.5526499240181391E-2</v>
          </cell>
          <cell r="H26" t="str">
            <v>30.00</v>
          </cell>
          <cell r="I26" t="str">
            <v>OVERPRICED</v>
          </cell>
          <cell r="J26">
            <v>11.967191782045305</v>
          </cell>
          <cell r="K26">
            <v>0.75275181231454269</v>
          </cell>
          <cell r="L26">
            <v>8.0463508659788214</v>
          </cell>
          <cell r="M26">
            <v>15.689248081964891</v>
          </cell>
          <cell r="N26">
            <v>1.555108486480461E-2</v>
          </cell>
          <cell r="O26">
            <v>30.466532545944137</v>
          </cell>
          <cell r="P26">
            <v>3.1102169729609219E-2</v>
          </cell>
          <cell r="Q26">
            <v>30.933065091888277</v>
          </cell>
          <cell r="R26">
            <v>6.220433945921866E-2</v>
          </cell>
          <cell r="S26">
            <v>31.866130183776558</v>
          </cell>
          <cell r="T26">
            <v>0.1244086789184371</v>
          </cell>
          <cell r="U26">
            <v>33.73226036755311</v>
          </cell>
          <cell r="V26">
            <v>0.31102169729609286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2.2307334249076383</v>
          </cell>
          <cell r="G27">
            <v>-0.16459153293797399</v>
          </cell>
          <cell r="H27" t="str">
            <v>12.60</v>
          </cell>
          <cell r="I27" t="str">
            <v>OVERPRICED</v>
          </cell>
          <cell r="J27">
            <v>39.269765896756894</v>
          </cell>
          <cell r="K27">
            <v>0.81255637707079575</v>
          </cell>
          <cell r="L27">
            <v>6.9524110614439429</v>
          </cell>
          <cell r="M27">
            <v>13.556219922249404</v>
          </cell>
          <cell r="N27">
            <v>-3.273962218429094E-2</v>
          </cell>
          <cell r="O27">
            <v>12.187480760477934</v>
          </cell>
          <cell r="P27">
            <v>-6.5479244368581879E-2</v>
          </cell>
          <cell r="Q27">
            <v>11.774961520955868</v>
          </cell>
          <cell r="R27">
            <v>-0.13095848873716387</v>
          </cell>
          <cell r="S27">
            <v>10.949923041911735</v>
          </cell>
          <cell r="T27">
            <v>-0.26191697747432774</v>
          </cell>
          <cell r="U27">
            <v>9.2998460838234696</v>
          </cell>
          <cell r="V27">
            <v>-0.65479244368581913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21.186727202684018</v>
          </cell>
          <cell r="G28">
            <v>-0.1117219699888166</v>
          </cell>
          <cell r="H28" t="str">
            <v>48.00</v>
          </cell>
          <cell r="I28" t="str">
            <v>OVERPRICED</v>
          </cell>
          <cell r="J28">
            <v>9.001720635875488</v>
          </cell>
          <cell r="K28">
            <v>1.4462367040138762</v>
          </cell>
          <cell r="L28">
            <v>3.9732708222305271</v>
          </cell>
          <cell r="M28">
            <v>7.747317096297679</v>
          </cell>
          <cell r="N28">
            <v>-6.9675764796482964E-3</v>
          </cell>
          <cell r="O28">
            <v>47.665556328976884</v>
          </cell>
          <cell r="P28">
            <v>-1.3935152959296482E-2</v>
          </cell>
          <cell r="Q28">
            <v>47.331112657953767</v>
          </cell>
          <cell r="R28">
            <v>-2.7870305918593075E-2</v>
          </cell>
          <cell r="S28">
            <v>46.662225315907534</v>
          </cell>
          <cell r="T28">
            <v>-5.5740611837186038E-2</v>
          </cell>
          <cell r="U28">
            <v>45.324450631815068</v>
          </cell>
          <cell r="V28">
            <v>-0.13935152959296537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9.343758158942352</v>
          </cell>
          <cell r="G30">
            <v>-7.7055813698126946E-2</v>
          </cell>
          <cell r="H30" t="str">
            <v>15.20</v>
          </cell>
          <cell r="I30" t="str">
            <v>OVERPRICED</v>
          </cell>
          <cell r="J30">
            <v>62.567395337317862</v>
          </cell>
          <cell r="K30">
            <v>0.54949323099708969</v>
          </cell>
          <cell r="L30">
            <v>38.461487543870753</v>
          </cell>
          <cell r="M30">
            <v>74.994470130378104</v>
          </cell>
          <cell r="N30">
            <v>9.9309510377270094E-3</v>
          </cell>
          <cell r="O30">
            <v>15.35095045577345</v>
          </cell>
          <cell r="P30">
            <v>1.9861902075454019E-2</v>
          </cell>
          <cell r="Q30">
            <v>15.501900911546901</v>
          </cell>
          <cell r="R30">
            <v>3.9723804150908038E-2</v>
          </cell>
          <cell r="S30">
            <v>15.803801823093801</v>
          </cell>
          <cell r="T30">
            <v>7.9447608301816075E-2</v>
          </cell>
          <cell r="U30">
            <v>16.407603646187603</v>
          </cell>
          <cell r="V30">
            <v>0.19861902075453997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59.064744261942494</v>
          </cell>
          <cell r="G31">
            <v>-0.1185313872249069</v>
          </cell>
          <cell r="H31" t="str">
            <v>145.00</v>
          </cell>
          <cell r="I31" t="str">
            <v>OVERPRICED</v>
          </cell>
          <cell r="J31">
            <v>9.393912420690226</v>
          </cell>
          <cell r="K31">
            <v>1.5547334406865898</v>
          </cell>
          <cell r="L31">
            <v>3.8265450672217471</v>
          </cell>
          <cell r="M31">
            <v>7.4612225910133487</v>
          </cell>
          <cell r="N31">
            <v>-1.0286927017863601E-2</v>
          </cell>
          <cell r="O31">
            <v>143.50839558240978</v>
          </cell>
          <cell r="P31">
            <v>-2.0573854035727424E-2</v>
          </cell>
          <cell r="Q31">
            <v>142.01679116481952</v>
          </cell>
          <cell r="R31">
            <v>-4.1147708071454847E-2</v>
          </cell>
          <cell r="S31">
            <v>139.03358232963905</v>
          </cell>
          <cell r="T31">
            <v>-8.2295416142909694E-2</v>
          </cell>
          <cell r="U31">
            <v>133.06716465927809</v>
          </cell>
          <cell r="V31">
            <v>-0.20573854035727435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4.9347623425055831</v>
          </cell>
          <cell r="G32">
            <v>-0.13831547071868022</v>
          </cell>
          <cell r="H32" t="str">
            <v>16.00</v>
          </cell>
          <cell r="I32" t="str">
            <v>OVERPRICED</v>
          </cell>
          <cell r="J32">
            <v>19.536114991144206</v>
          </cell>
          <cell r="K32">
            <v>0.89282871355640558</v>
          </cell>
          <cell r="L32">
            <v>6.0253802860723269</v>
          </cell>
          <cell r="M32">
            <v>11.748640802636624</v>
          </cell>
          <cell r="N32">
            <v>-1.9930969366318885E-2</v>
          </cell>
          <cell r="O32">
            <v>15.681104490138898</v>
          </cell>
          <cell r="P32">
            <v>-3.986193873263788E-2</v>
          </cell>
          <cell r="Q32">
            <v>15.362208980277794</v>
          </cell>
          <cell r="R32">
            <v>-7.9723877465275761E-2</v>
          </cell>
          <cell r="S32">
            <v>14.724417960555588</v>
          </cell>
          <cell r="T32">
            <v>-0.15944775493055141</v>
          </cell>
          <cell r="U32">
            <v>13.448835921111177</v>
          </cell>
          <cell r="V32">
            <v>-0.39861938732637858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6.1655268065939186</v>
          </cell>
          <cell r="G34">
            <v>-3.5585951824162174E-2</v>
          </cell>
          <cell r="H34" t="str">
            <v>7.50</v>
          </cell>
          <cell r="I34" t="str">
            <v>FAIRLY PRICED</v>
          </cell>
          <cell r="J34">
            <v>7.0441588806065853</v>
          </cell>
          <cell r="K34">
            <v>0.92045496228576906</v>
          </cell>
          <cell r="L34">
            <v>5.7907933877715347</v>
          </cell>
          <cell r="M34">
            <v>11.291229473510837</v>
          </cell>
          <cell r="N34">
            <v>3.0146044864184818E-2</v>
          </cell>
          <cell r="O34">
            <v>7.7260953364813858</v>
          </cell>
          <cell r="P34">
            <v>6.0292089728369858E-2</v>
          </cell>
          <cell r="Q34">
            <v>7.9521906729627743</v>
          </cell>
          <cell r="R34">
            <v>0.12058417945673949</v>
          </cell>
          <cell r="S34">
            <v>8.4043813459255468</v>
          </cell>
          <cell r="T34">
            <v>0.24116835891347921</v>
          </cell>
          <cell r="U34">
            <v>9.3087626918510935</v>
          </cell>
          <cell r="V34">
            <v>0.60292089728369791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9.8099781864389577</v>
          </cell>
          <cell r="G35">
            <v>-0.1232095640983252</v>
          </cell>
          <cell r="H35" t="str">
            <v>25.55</v>
          </cell>
          <cell r="I35" t="str">
            <v>OVERPRICED</v>
          </cell>
          <cell r="J35">
            <v>8.0034018597445975</v>
          </cell>
          <cell r="K35">
            <v>3.0984326320139051</v>
          </cell>
          <cell r="L35">
            <v>3.0729235875303123</v>
          </cell>
          <cell r="M35">
            <v>5.9917671134043626</v>
          </cell>
          <cell r="N35">
            <v>-1.2567373109541924E-2</v>
          </cell>
          <cell r="O35">
            <v>25.228903617051206</v>
          </cell>
          <cell r="P35">
            <v>-2.5134746219083737E-2</v>
          </cell>
          <cell r="Q35">
            <v>24.90780723410241</v>
          </cell>
          <cell r="R35">
            <v>-5.0269492438167585E-2</v>
          </cell>
          <cell r="S35">
            <v>24.26561446820482</v>
          </cell>
          <cell r="T35">
            <v>-0.10053898487633506</v>
          </cell>
          <cell r="U35">
            <v>22.981228936409639</v>
          </cell>
          <cell r="V35">
            <v>-0.25134746219083759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3.6551916951672445</v>
          </cell>
          <cell r="G37">
            <v>-1.9496706411494081E-2</v>
          </cell>
          <cell r="H37" t="str">
            <v>4.05</v>
          </cell>
          <cell r="I37" t="str">
            <v>FAIRLY PRICED</v>
          </cell>
          <cell r="J37">
            <v>4.7598302185838515</v>
          </cell>
          <cell r="K37">
            <v>1.2723648926144797</v>
          </cell>
          <cell r="L37">
            <v>4.2958251568824162</v>
          </cell>
          <cell r="M37">
            <v>8.3762525057220589</v>
          </cell>
          <cell r="N37">
            <v>3.798898407151774E-2</v>
          </cell>
          <cell r="O37">
            <v>4.2038553854896463</v>
          </cell>
          <cell r="P37">
            <v>7.5977968143035257E-2</v>
          </cell>
          <cell r="Q37">
            <v>4.3577107709792928</v>
          </cell>
          <cell r="R37">
            <v>0.15195593628607074</v>
          </cell>
          <cell r="S37">
            <v>4.6654215419585867</v>
          </cell>
          <cell r="T37">
            <v>0.30391187257214125</v>
          </cell>
          <cell r="U37">
            <v>5.2808430839171718</v>
          </cell>
          <cell r="V37">
            <v>0.75977968143035324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7.020963460563574</v>
          </cell>
          <cell r="G39">
            <v>2.2887728906780147E-2</v>
          </cell>
          <cell r="H39" t="str">
            <v>6.30</v>
          </cell>
          <cell r="I39" t="str">
            <v>FAIRLY PRICED</v>
          </cell>
          <cell r="J39">
            <v>5.1833909386727033</v>
          </cell>
          <cell r="K39">
            <v>0.92225957824405591</v>
          </cell>
          <cell r="L39">
            <v>5.7765711717837105</v>
          </cell>
          <cell r="M39">
            <v>11.263498160444223</v>
          </cell>
          <cell r="N39">
            <v>5.8649900168715074E-2</v>
          </cell>
          <cell r="O39">
            <v>6.6694943710629051</v>
          </cell>
          <cell r="P39">
            <v>0.11729980033743015</v>
          </cell>
          <cell r="Q39">
            <v>7.0389887421258095</v>
          </cell>
          <cell r="R39">
            <v>0.23459960067486008</v>
          </cell>
          <cell r="S39">
            <v>7.7779774842516183</v>
          </cell>
          <cell r="T39">
            <v>0.46919920134971993</v>
          </cell>
          <cell r="U39">
            <v>9.2559549685032358</v>
          </cell>
          <cell r="V39">
            <v>1.1729980033743006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1.407372303843863</v>
          </cell>
          <cell r="G40">
            <v>8.14744607687726E-2</v>
          </cell>
          <cell r="H40" t="str">
            <v>1.00</v>
          </cell>
          <cell r="I40" t="str">
            <v>UNDERPRICED</v>
          </cell>
          <cell r="J40">
            <v>5.137379650184994</v>
          </cell>
          <cell r="K40">
            <v>0.79471321146585194</v>
          </cell>
          <cell r="L40">
            <v>7.2302058340014339</v>
          </cell>
          <cell r="M40">
            <v>14.097880505428227</v>
          </cell>
          <cell r="N40">
            <v>8.7208863909060907E-2</v>
          </cell>
          <cell r="O40">
            <v>1.0872088639090609</v>
          </cell>
          <cell r="P40">
            <v>0.17441772781812159</v>
          </cell>
          <cell r="Q40">
            <v>1.1744177278181216</v>
          </cell>
          <cell r="R40">
            <v>0.34883545563624319</v>
          </cell>
          <cell r="S40">
            <v>1.3488354556362432</v>
          </cell>
          <cell r="T40">
            <v>0.69767091127248659</v>
          </cell>
          <cell r="U40">
            <v>1.6976709112724866</v>
          </cell>
          <cell r="V40">
            <v>1.7441772781812164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13.548341593768381</v>
          </cell>
          <cell r="G41">
            <v>0.17897459003547916</v>
          </cell>
          <cell r="H41" t="str">
            <v>7.15</v>
          </cell>
          <cell r="I41" t="str">
            <v>UNDERPRICED</v>
          </cell>
          <cell r="J41">
            <v>4.0069492126797241</v>
          </cell>
          <cell r="K41">
            <v>0.77439656755918551</v>
          </cell>
          <cell r="L41">
            <v>7.5926596758414231</v>
          </cell>
          <cell r="M41">
            <v>14.804614320247657</v>
          </cell>
          <cell r="N41">
            <v>0.13473673528727836</v>
          </cell>
          <cell r="O41">
            <v>8.1133676573040407</v>
          </cell>
          <cell r="P41">
            <v>0.26947347057455673</v>
          </cell>
          <cell r="Q41">
            <v>9.0767353146080811</v>
          </cell>
          <cell r="R41">
            <v>0.53894694114911368</v>
          </cell>
          <cell r="S41">
            <v>11.003470629216164</v>
          </cell>
          <cell r="T41">
            <v>1.0778938822982274</v>
          </cell>
          <cell r="U41">
            <v>14.856941258432327</v>
          </cell>
          <cell r="V41">
            <v>2.6947347057455682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7.4713182117593799</v>
          </cell>
          <cell r="G42">
            <v>-0.14403506957483611</v>
          </cell>
          <cell r="H42" t="str">
            <v>26.70</v>
          </cell>
          <cell r="I42" t="str">
            <v>OVERPRICED</v>
          </cell>
          <cell r="J42">
            <v>28.14052769858052</v>
          </cell>
          <cell r="K42">
            <v>0.76051938840253952</v>
          </cell>
          <cell r="L42">
            <v>7.8744133738922821</v>
          </cell>
          <cell r="M42">
            <v>15.353994249156985</v>
          </cell>
          <cell r="N42">
            <v>-2.2719071913616773E-2</v>
          </cell>
          <cell r="O42">
            <v>26.093400779906432</v>
          </cell>
          <cell r="P42">
            <v>-4.5438143827233657E-2</v>
          </cell>
          <cell r="Q42">
            <v>25.486801559812861</v>
          </cell>
          <cell r="R42">
            <v>-9.0876287654467314E-2</v>
          </cell>
          <cell r="S42">
            <v>24.273603119625722</v>
          </cell>
          <cell r="T42">
            <v>-0.18175257530893452</v>
          </cell>
          <cell r="U42">
            <v>21.847206239251449</v>
          </cell>
          <cell r="V42">
            <v>-0.45438143827233635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18.199885667252548</v>
          </cell>
          <cell r="G44">
            <v>0</v>
          </cell>
          <cell r="H44" t="str">
            <v>18.55</v>
          </cell>
          <cell r="I44" t="str">
            <v>FAIRLY PRICED</v>
          </cell>
          <cell r="J44">
            <v>5.2969898069995667</v>
          </cell>
          <cell r="K44">
            <v>1.0123836051592394</v>
          </cell>
          <cell r="L44">
            <v>5.1970139551479377</v>
          </cell>
          <cell r="M44">
            <v>10.13344341874293</v>
          </cell>
          <cell r="N44">
            <v>4.5652849901205661E-2</v>
          </cell>
          <cell r="O44">
            <v>19.396860365667365</v>
          </cell>
          <cell r="P44">
            <v>9.1305699802411544E-2</v>
          </cell>
          <cell r="Q44">
            <v>20.243720731334736</v>
          </cell>
          <cell r="R44">
            <v>0.18261139960482309</v>
          </cell>
          <cell r="S44">
            <v>21.937441462669469</v>
          </cell>
          <cell r="T44">
            <v>0.36522279920964618</v>
          </cell>
          <cell r="U44">
            <v>25.324882925338937</v>
          </cell>
          <cell r="V44">
            <v>0.91305699802411522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0.83681135500769765</v>
          </cell>
          <cell r="G46">
            <v>-9.2024341289329348E-2</v>
          </cell>
          <cell r="H46" t="str">
            <v>1.55</v>
          </cell>
          <cell r="I46" t="str">
            <v>OVERPRICED</v>
          </cell>
          <cell r="J46">
            <v>7.5592720092770875</v>
          </cell>
          <cell r="K46">
            <v>1.3798908876797205</v>
          </cell>
          <cell r="L46">
            <v>4.0810868728741427</v>
          </cell>
          <cell r="M46">
            <v>7.9575431719362033</v>
          </cell>
          <cell r="N46">
            <v>2.6343222083444751E-3</v>
          </cell>
          <cell r="O46">
            <v>1.554083199422934</v>
          </cell>
          <cell r="P46">
            <v>5.2686444166889501E-3</v>
          </cell>
          <cell r="Q46">
            <v>1.5581663988458678</v>
          </cell>
          <cell r="R46">
            <v>1.0537288833378122E-2</v>
          </cell>
          <cell r="S46">
            <v>1.5663327976917361</v>
          </cell>
          <cell r="T46">
            <v>2.1074577666756245E-2</v>
          </cell>
          <cell r="U46">
            <v>1.5826655953834723</v>
          </cell>
          <cell r="V46">
            <v>5.2686444166890611E-2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3.3880528183903467</v>
          </cell>
          <cell r="G48">
            <v>-0.13120704937278482</v>
          </cell>
          <cell r="H48" t="str">
            <v>9.85</v>
          </cell>
          <cell r="I48" t="str">
            <v>OVERPRICED</v>
          </cell>
          <cell r="J48">
            <v>25.789165357069898</v>
          </cell>
          <cell r="K48">
            <v>0.72139829925194887</v>
          </cell>
          <cell r="L48">
            <v>8.8705638956299868</v>
          </cell>
          <cell r="M48">
            <v>17.296347114802298</v>
          </cell>
          <cell r="N48">
            <v>-1.6465864879064984E-2</v>
          </cell>
          <cell r="O48">
            <v>9.6878112309412092</v>
          </cell>
          <cell r="P48">
            <v>-3.293172975813019E-2</v>
          </cell>
          <cell r="Q48">
            <v>9.525622461882417</v>
          </cell>
          <cell r="R48">
            <v>-6.5863459516260381E-2</v>
          </cell>
          <cell r="S48">
            <v>9.2012449237648344</v>
          </cell>
          <cell r="T48">
            <v>-0.13172691903252109</v>
          </cell>
          <cell r="U48">
            <v>8.5524898475296673</v>
          </cell>
          <cell r="V48">
            <v>-0.32931729758130235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2.246070037671215</v>
          </cell>
          <cell r="G49">
            <v>-0.17971945789913124</v>
          </cell>
          <cell r="H49" t="str">
            <v>22.15</v>
          </cell>
          <cell r="I49" t="str">
            <v>OVERPRICED</v>
          </cell>
          <cell r="J49">
            <v>901.76671291563548</v>
          </cell>
          <cell r="K49">
            <v>0.52765461865477015</v>
          </cell>
          <cell r="L49">
            <v>91.441588932237892</v>
          </cell>
          <cell r="M49">
            <v>178.2981872979029</v>
          </cell>
          <cell r="N49">
            <v>-4.0113951604987652E-2</v>
          </cell>
          <cell r="O49">
            <v>21.261475971949523</v>
          </cell>
          <cell r="P49">
            <v>-8.0227903209975415E-2</v>
          </cell>
          <cell r="Q49">
            <v>20.372951943899043</v>
          </cell>
          <cell r="R49">
            <v>-0.16045580641995083</v>
          </cell>
          <cell r="S49">
            <v>18.595903887798087</v>
          </cell>
          <cell r="T49">
            <v>-0.32091161283990155</v>
          </cell>
          <cell r="U49">
            <v>15.04180777559618</v>
          </cell>
          <cell r="V49">
            <v>-0.80227903209975382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8.249133813335634</v>
          </cell>
          <cell r="G50">
            <v>-3.825227816988952E-2</v>
          </cell>
          <cell r="H50" t="str">
            <v>10.20</v>
          </cell>
          <cell r="I50" t="str">
            <v>FAIRLY PRICED</v>
          </cell>
          <cell r="J50">
            <v>5.0160027384479386</v>
          </cell>
          <cell r="K50">
            <v>1.3940970482101551</v>
          </cell>
          <cell r="L50">
            <v>4.0566350781877478</v>
          </cell>
          <cell r="M50">
            <v>7.9098656247755184</v>
          </cell>
          <cell r="N50">
            <v>2.8846304888810792E-2</v>
          </cell>
          <cell r="O50">
            <v>10.49423230986587</v>
          </cell>
          <cell r="P50">
            <v>5.7692609777621584E-2</v>
          </cell>
          <cell r="Q50">
            <v>10.788464619731739</v>
          </cell>
          <cell r="R50">
            <v>0.11538521955524317</v>
          </cell>
          <cell r="S50">
            <v>11.376929239463479</v>
          </cell>
          <cell r="T50">
            <v>0.23077043911048634</v>
          </cell>
          <cell r="U50">
            <v>12.55385847892696</v>
          </cell>
          <cell r="V50">
            <v>0.57692609777621562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20.322557648909847</v>
          </cell>
          <cell r="G51">
            <v>7.0967435318797942E-2</v>
          </cell>
          <cell r="H51" t="str">
            <v>15.00</v>
          </cell>
          <cell r="I51" t="str">
            <v>UNDERPRICED</v>
          </cell>
          <cell r="J51">
            <v>5.047782261584195</v>
          </cell>
          <cell r="K51">
            <v>0.82051312869744431</v>
          </cell>
          <cell r="L51">
            <v>6.8389230673459558</v>
          </cell>
          <cell r="M51">
            <v>13.334934357726452</v>
          </cell>
          <cell r="N51">
            <v>8.2087059887775427E-2</v>
          </cell>
          <cell r="O51">
            <v>16.231305898316631</v>
          </cell>
          <cell r="P51">
            <v>0.16417411977555108</v>
          </cell>
          <cell r="Q51">
            <v>17.462611796633265</v>
          </cell>
          <cell r="R51">
            <v>0.32834823955110215</v>
          </cell>
          <cell r="S51">
            <v>19.925223593266534</v>
          </cell>
          <cell r="T51">
            <v>0.6566964791022043</v>
          </cell>
          <cell r="U51">
            <v>24.850447186533064</v>
          </cell>
          <cell r="V51">
            <v>1.6417411977555103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2.9502131415484825</v>
          </cell>
          <cell r="G52">
            <v>0.39004262830969649</v>
          </cell>
          <cell r="H52" t="str">
            <v>1.00</v>
          </cell>
          <cell r="I52" t="str">
            <v>UNDERPRICED</v>
          </cell>
          <cell r="J52">
            <v>4.9207055149216163</v>
          </cell>
          <cell r="K52">
            <v>0.62288293310591125</v>
          </cell>
          <cell r="L52">
            <v>14.517130075811846</v>
          </cell>
          <cell r="M52">
            <v>28.306353897712974</v>
          </cell>
          <cell r="N52">
            <v>0.23762495349372559</v>
          </cell>
          <cell r="O52">
            <v>1.2376249534937256</v>
          </cell>
          <cell r="P52">
            <v>0.47524990698745118</v>
          </cell>
          <cell r="Q52">
            <v>1.4752499069874512</v>
          </cell>
          <cell r="R52">
            <v>0.95049981397490235</v>
          </cell>
          <cell r="S52">
            <v>1.9504998139749024</v>
          </cell>
          <cell r="T52">
            <v>1.9009996279498047</v>
          </cell>
          <cell r="U52">
            <v>2.9009996279498047</v>
          </cell>
          <cell r="V52">
            <v>4.7524990698745109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5.3794216358928484</v>
          </cell>
          <cell r="G53">
            <v>-0.12754987695767209</v>
          </cell>
          <cell r="H53" t="str">
            <v>14.85</v>
          </cell>
          <cell r="I53" t="str">
            <v>OVERPRICED</v>
          </cell>
          <cell r="J53">
            <v>9.9237086017027938</v>
          </cell>
          <cell r="K53">
            <v>1.7889479713324992</v>
          </cell>
          <cell r="L53">
            <v>3.5948695461478768</v>
          </cell>
          <cell r="M53">
            <v>7.0094880364073617</v>
          </cell>
          <cell r="N53">
            <v>-1.4683122420560468E-2</v>
          </cell>
          <cell r="O53">
            <v>14.631955632054677</v>
          </cell>
          <cell r="P53">
            <v>-2.9366244841121047E-2</v>
          </cell>
          <cell r="Q53">
            <v>14.413911264109352</v>
          </cell>
          <cell r="R53">
            <v>-5.8732489682242095E-2</v>
          </cell>
          <cell r="S53">
            <v>13.977822528218704</v>
          </cell>
          <cell r="T53">
            <v>-0.11746497936448419</v>
          </cell>
          <cell r="U53">
            <v>13.10564505643741</v>
          </cell>
          <cell r="V53">
            <v>-0.29366244841121036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133.20138374736689</v>
          </cell>
          <cell r="G54">
            <v>-0.17807384629672973</v>
          </cell>
          <cell r="H54" t="str">
            <v>1,215.00</v>
          </cell>
          <cell r="I54" t="str">
            <v>OVERPRICED</v>
          </cell>
          <cell r="J54">
            <v>29.417674490582424</v>
          </cell>
          <cell r="K54">
            <v>2.5030615342440519</v>
          </cell>
          <cell r="L54">
            <v>3.2250822623664157</v>
          </cell>
          <cell r="M54">
            <v>6.2884550452493846</v>
          </cell>
          <cell r="N54">
            <v>-3.9311774036961289E-2</v>
          </cell>
          <cell r="O54">
            <v>1167.2361945450921</v>
          </cell>
          <cell r="P54">
            <v>-7.8623548073922356E-2</v>
          </cell>
          <cell r="Q54">
            <v>1119.4723890901844</v>
          </cell>
          <cell r="R54">
            <v>-0.15724709614784449</v>
          </cell>
          <cell r="S54">
            <v>1023.944778180369</v>
          </cell>
          <cell r="T54">
            <v>-0.31449419229568909</v>
          </cell>
          <cell r="U54">
            <v>832.88955636073774</v>
          </cell>
          <cell r="V54">
            <v>-0.78623548073922267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-8.0559041364724627E-3</v>
          </cell>
          <cell r="G55">
            <v>0</v>
          </cell>
          <cell r="H55" t="e">
            <v>#N/A</v>
          </cell>
          <cell r="I55" t="str">
            <v>FAIRLY PRICED</v>
          </cell>
          <cell r="J55" t="e">
            <v>#N/A</v>
          </cell>
          <cell r="K55">
            <v>-0.21328254270631233</v>
          </cell>
          <cell r="L55">
            <v>0.75318502263693277</v>
          </cell>
          <cell r="M55">
            <v>1.4686044479783791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2.6030681714213024</v>
          </cell>
          <cell r="G57">
            <v>-4.5515242052148228E-2</v>
          </cell>
          <cell r="H57" t="str">
            <v>3.37</v>
          </cell>
          <cell r="I57" t="str">
            <v>FAIRLY PRICED</v>
          </cell>
          <cell r="J57">
            <v>34.814993799680124</v>
          </cell>
          <cell r="K57">
            <v>0.56691610834039496</v>
          </cell>
          <cell r="L57">
            <v>26.89192945049772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6.1368513770596884</v>
          </cell>
          <cell r="G58">
            <v>-2.7130947125079196E-2</v>
          </cell>
          <cell r="H58" t="str">
            <v>7.10</v>
          </cell>
          <cell r="I58" t="str">
            <v>FAIRLY PRICED</v>
          </cell>
          <cell r="J58">
            <v>4.9377801971874193</v>
          </cell>
          <cell r="K58">
            <v>1.2847932712732237</v>
          </cell>
          <cell r="L58">
            <v>4.2679469299616448</v>
          </cell>
          <cell r="M58">
            <v>8.3218938995003686</v>
          </cell>
          <cell r="N58">
            <v>3.4267561203317198E-2</v>
          </cell>
          <cell r="O58">
            <v>7.3432996845435516</v>
          </cell>
          <cell r="P58">
            <v>6.8535122406634397E-2</v>
          </cell>
          <cell r="Q58">
            <v>7.5865993690871036</v>
          </cell>
          <cell r="R58">
            <v>0.13707024481326879</v>
          </cell>
          <cell r="S58">
            <v>8.0731987381742076</v>
          </cell>
          <cell r="T58">
            <v>0.27414048962653736</v>
          </cell>
          <cell r="U58">
            <v>9.0463974763484156</v>
          </cell>
          <cell r="V58">
            <v>0.68535122406634374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1.7456569341352741</v>
          </cell>
          <cell r="G59">
            <v>-2.543430658647259E-2</v>
          </cell>
          <cell r="H59" t="str">
            <v>2.00</v>
          </cell>
          <cell r="I59" t="str">
            <v>FAIRLY PRICED</v>
          </cell>
          <cell r="J59">
            <v>10.745030690692612</v>
          </cell>
          <cell r="K59">
            <v>0.70585158863644937</v>
          </cell>
          <cell r="L59">
            <v>9.3785686663519474</v>
          </cell>
          <cell r="M59">
            <v>18.286884689838676</v>
          </cell>
          <cell r="N59">
            <v>3.5094613576482692E-2</v>
          </cell>
          <cell r="O59">
            <v>2.0701892271529654</v>
          </cell>
          <cell r="P59">
            <v>7.0189227152965161E-2</v>
          </cell>
          <cell r="Q59">
            <v>2.1403784543059303</v>
          </cell>
          <cell r="R59">
            <v>0.14037845430593032</v>
          </cell>
          <cell r="S59">
            <v>2.2807569086118606</v>
          </cell>
          <cell r="T59">
            <v>0.28075690861186087</v>
          </cell>
          <cell r="U59">
            <v>2.5615138172237217</v>
          </cell>
          <cell r="V59">
            <v>0.70189227152965206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-0.11225017207171201</v>
          </cell>
          <cell r="G60">
            <v>-0.25220938235893586</v>
          </cell>
          <cell r="H60" t="str">
            <v>0.43</v>
          </cell>
          <cell r="I60" t="str">
            <v>OVERPRICED</v>
          </cell>
          <cell r="J60">
            <v>-3.7959540636179794</v>
          </cell>
          <cell r="K60">
            <v>-0.32300298880670891</v>
          </cell>
          <cell r="L60">
            <v>0.99092208562193629</v>
          </cell>
          <cell r="M60">
            <v>1.9321581534500203</v>
          </cell>
          <cell r="N60">
            <v>-2.6744186046511631E-2</v>
          </cell>
          <cell r="O60">
            <v>0.41849999999999998</v>
          </cell>
          <cell r="P60">
            <v>-5.3488372093023262E-2</v>
          </cell>
          <cell r="Q60">
            <v>0.40699999999999997</v>
          </cell>
          <cell r="R60">
            <v>-0.10697674418604652</v>
          </cell>
          <cell r="S60">
            <v>0.38400000000000001</v>
          </cell>
          <cell r="T60">
            <v>-0.21395348837209305</v>
          </cell>
          <cell r="U60">
            <v>0.33799999999999997</v>
          </cell>
          <cell r="V60">
            <v>-0.53488372093023251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0.6497620235009538</v>
          </cell>
          <cell r="G61">
            <v>0.34146835291746153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0.75564076733438479</v>
          </cell>
          <cell r="L61">
            <v>7.9811180261827595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4.0578675848873722</v>
          </cell>
          <cell r="G63">
            <v>0.36753392795627587</v>
          </cell>
          <cell r="H63">
            <v>1.43</v>
          </cell>
          <cell r="I63" t="str">
            <v>UNDERPRICED</v>
          </cell>
          <cell r="J63">
            <v>3.6307996079816465</v>
          </cell>
          <cell r="K63">
            <v>0.68279719408667039</v>
          </cell>
          <cell r="L63">
            <v>10.303009815699653</v>
          </cell>
          <cell r="M63">
            <v>20.089414404347782</v>
          </cell>
          <cell r="N63">
            <v>0.2266527566019465</v>
          </cell>
          <cell r="O63">
            <v>1.7541134419407833</v>
          </cell>
          <cell r="P63">
            <v>0.45330551320389301</v>
          </cell>
          <cell r="Q63">
            <v>2.078226883881567</v>
          </cell>
          <cell r="R63">
            <v>0.90661102640778601</v>
          </cell>
          <cell r="S63">
            <v>2.7264537677631338</v>
          </cell>
          <cell r="T63">
            <v>1.813222052815572</v>
          </cell>
          <cell r="U63">
            <v>4.0229075355262678</v>
          </cell>
          <cell r="V63">
            <v>4.5330551320389292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3.7715453356032111</v>
          </cell>
          <cell r="G66">
            <v>-7.6746884457411402E-2</v>
          </cell>
          <cell r="H66" t="str">
            <v>6.12</v>
          </cell>
          <cell r="I66" t="str">
            <v>OVERPRICED</v>
          </cell>
          <cell r="J66">
            <v>9.9731676877264661</v>
          </cell>
          <cell r="K66">
            <v>0.88002030119162722</v>
          </cell>
          <cell r="L66">
            <v>6.1461199467048058</v>
          </cell>
          <cell r="M66">
            <v>11.984066093000813</v>
          </cell>
          <cell r="N66">
            <v>1.0081543137738791E-2</v>
          </cell>
          <cell r="O66">
            <v>6.1816990440029613</v>
          </cell>
          <cell r="P66">
            <v>2.0163086275477582E-2</v>
          </cell>
          <cell r="Q66">
            <v>6.2433980880059226</v>
          </cell>
          <cell r="R66">
            <v>4.0326172550955386E-2</v>
          </cell>
          <cell r="S66">
            <v>6.3667961760118468</v>
          </cell>
          <cell r="T66">
            <v>8.065234510191055E-2</v>
          </cell>
          <cell r="U66">
            <v>6.6135923520236926</v>
          </cell>
          <cell r="V66">
            <v>0.20163086275477649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42.498926797503721</v>
          </cell>
          <cell r="G67">
            <v>-4.2011424544595832E-2</v>
          </cell>
          <cell r="H67" t="str">
            <v>53.80</v>
          </cell>
          <cell r="I67" t="str">
            <v>FAIRLY PRICED</v>
          </cell>
          <cell r="J67">
            <v>6.2321063559835554</v>
          </cell>
          <cell r="K67">
            <v>1.0704121487116645</v>
          </cell>
          <cell r="L67">
            <v>4.9230080263420595</v>
          </cell>
          <cell r="M67">
            <v>9.5991705459129317</v>
          </cell>
          <cell r="N67">
            <v>2.7013853724564552E-2</v>
          </cell>
          <cell r="O67">
            <v>55.25334533038157</v>
          </cell>
          <cell r="P67">
            <v>5.4027707449129103E-2</v>
          </cell>
          <cell r="Q67">
            <v>56.706690660763144</v>
          </cell>
          <cell r="R67">
            <v>0.10805541489825821</v>
          </cell>
          <cell r="S67">
            <v>59.61338132152629</v>
          </cell>
          <cell r="T67">
            <v>0.21611082979651641</v>
          </cell>
          <cell r="U67">
            <v>65.426762643052584</v>
          </cell>
          <cell r="V67">
            <v>0.54027707449129103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1.6871514802138856</v>
          </cell>
          <cell r="G68">
            <v>-0.11347941127108278</v>
          </cell>
          <cell r="H68" t="str">
            <v>3.90</v>
          </cell>
          <cell r="I68" t="str">
            <v>OVERPRICED</v>
          </cell>
          <cell r="J68">
            <v>16.134687851760415</v>
          </cell>
          <cell r="K68">
            <v>0.81068972550358065</v>
          </cell>
          <cell r="L68">
            <v>6.979913459458098</v>
          </cell>
          <cell r="M68">
            <v>13.609845715168458</v>
          </cell>
          <cell r="N68">
            <v>-7.8242670691534011E-3</v>
          </cell>
          <cell r="O68">
            <v>3.8694853584303015</v>
          </cell>
          <cell r="P68">
            <v>-1.5648534138306691E-2</v>
          </cell>
          <cell r="Q68">
            <v>3.838970716860604</v>
          </cell>
          <cell r="R68">
            <v>-3.1297068276613493E-2</v>
          </cell>
          <cell r="S68">
            <v>3.7779414337212072</v>
          </cell>
          <cell r="T68">
            <v>-6.2594136553226876E-2</v>
          </cell>
          <cell r="U68">
            <v>3.6558828674424153</v>
          </cell>
          <cell r="V68">
            <v>-0.15648534138306724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2.3534159714594733</v>
          </cell>
          <cell r="G70">
            <v>0.52412799121829945</v>
          </cell>
          <cell r="H70" t="str">
            <v>0.65</v>
          </cell>
          <cell r="I70" t="str">
            <v>UNDERPRICED</v>
          </cell>
          <cell r="J70">
            <v>0.96011804755665109</v>
          </cell>
          <cell r="K70">
            <v>1.9549430121643123</v>
          </cell>
          <cell r="L70">
            <v>3.4762417655481674</v>
          </cell>
          <cell r="M70">
            <v>6.7781806139195995</v>
          </cell>
          <cell r="N70">
            <v>0.30298683485686984</v>
          </cell>
          <cell r="O70">
            <v>0.84694144265696547</v>
          </cell>
          <cell r="P70">
            <v>0.60597366971373967</v>
          </cell>
          <cell r="Q70">
            <v>1.0438828853139308</v>
          </cell>
          <cell r="R70">
            <v>1.2119473394274793</v>
          </cell>
          <cell r="S70">
            <v>1.4377657706278617</v>
          </cell>
          <cell r="T70">
            <v>2.4238946788549591</v>
          </cell>
          <cell r="U70">
            <v>2.2255315412557235</v>
          </cell>
          <cell r="V70">
            <v>6.0597366971373976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0.56318878788993598</v>
          </cell>
          <cell r="G71">
            <v>0.18840606061374898</v>
          </cell>
          <cell r="H71" t="str">
            <v>0.29</v>
          </cell>
          <cell r="I71" t="str">
            <v>UNDERPRICED</v>
          </cell>
          <cell r="J71">
            <v>2.7488463648061141</v>
          </cell>
          <cell r="K71">
            <v>0.98693439684661366</v>
          </cell>
          <cell r="L71">
            <v>5.3383429389338355</v>
          </cell>
          <cell r="M71">
            <v>10.409014982141215</v>
          </cell>
          <cell r="N71">
            <v>0.1393342442744232</v>
          </cell>
          <cell r="O71">
            <v>0.33040693083958272</v>
          </cell>
          <cell r="P71">
            <v>0.27866848854884618</v>
          </cell>
          <cell r="Q71">
            <v>0.37081386167916536</v>
          </cell>
          <cell r="R71">
            <v>0.55733697709769237</v>
          </cell>
          <cell r="S71">
            <v>0.45162772335833073</v>
          </cell>
          <cell r="T71">
            <v>1.1146739541953847</v>
          </cell>
          <cell r="U71">
            <v>0.61325544671666155</v>
          </cell>
          <cell r="V71">
            <v>2.7866848854884618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0.69995830254025859</v>
          </cell>
          <cell r="G72">
            <v>0.11816286479102663</v>
          </cell>
          <cell r="H72" t="str">
            <v>0.44</v>
          </cell>
          <cell r="I72" t="str">
            <v>UNDERPRICED</v>
          </cell>
          <cell r="J72">
            <v>3.5691979650620356</v>
          </cell>
          <cell r="K72">
            <v>0.93522939371870972</v>
          </cell>
          <cell r="L72">
            <v>5.6779312478521993</v>
          </cell>
          <cell r="M72">
            <v>11.071164236268602</v>
          </cell>
          <cell r="N72">
            <v>0.10509316581261952</v>
          </cell>
          <cell r="O72">
            <v>0.48624099295755258</v>
          </cell>
          <cell r="P72">
            <v>0.21018633162523881</v>
          </cell>
          <cell r="Q72">
            <v>0.53248198591510509</v>
          </cell>
          <cell r="R72">
            <v>0.42037266325047762</v>
          </cell>
          <cell r="S72">
            <v>0.62496397183021013</v>
          </cell>
          <cell r="T72">
            <v>0.84074532650095546</v>
          </cell>
          <cell r="U72">
            <v>0.80992794366042042</v>
          </cell>
          <cell r="V72">
            <v>2.1018633162523885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0.94149014210540971</v>
          </cell>
          <cell r="G73">
            <v>0.16921182043349398</v>
          </cell>
          <cell r="H73" t="str">
            <v>0.51</v>
          </cell>
          <cell r="I73" t="str">
            <v>UNDERPRICED</v>
          </cell>
          <cell r="J73">
            <v>4.1016371653978076</v>
          </cell>
          <cell r="K73">
            <v>0.77548266495403295</v>
          </cell>
          <cell r="L73">
            <v>7.5718646229710034</v>
          </cell>
          <cell r="M73">
            <v>14.764066903313472</v>
          </cell>
          <cell r="N73">
            <v>0.12997772972053645</v>
          </cell>
          <cell r="O73">
            <v>0.57628864215747355</v>
          </cell>
          <cell r="P73">
            <v>0.2599554594410729</v>
          </cell>
          <cell r="Q73">
            <v>0.64257728431494721</v>
          </cell>
          <cell r="R73">
            <v>0.51991091888214558</v>
          </cell>
          <cell r="S73">
            <v>0.77515456862989429</v>
          </cell>
          <cell r="T73">
            <v>1.0398218377642912</v>
          </cell>
          <cell r="U73">
            <v>1.0403091372597886</v>
          </cell>
          <cell r="V73">
            <v>2.5995545944107277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2.3093240502490584</v>
          </cell>
          <cell r="G74">
            <v>8.5101734598649156E-2</v>
          </cell>
          <cell r="H74" t="str">
            <v>1.62</v>
          </cell>
          <cell r="I74" t="str">
            <v>UNDERPRICED</v>
          </cell>
          <cell r="J74">
            <v>8.1818711222058536</v>
          </cell>
          <cell r="K74">
            <v>0.65739100873515366</v>
          </cell>
          <cell r="L74">
            <v>11.663328246017427</v>
          </cell>
          <cell r="M74">
            <v>22.741843272937565</v>
          </cell>
          <cell r="N74">
            <v>8.8977031862647493E-2</v>
          </cell>
          <cell r="O74">
            <v>1.764142791617489</v>
          </cell>
          <cell r="P74">
            <v>0.17795406372529499</v>
          </cell>
          <cell r="Q74">
            <v>1.9082855832349781</v>
          </cell>
          <cell r="R74">
            <v>0.35590812745059019</v>
          </cell>
          <cell r="S74">
            <v>2.1965711664699561</v>
          </cell>
          <cell r="T74">
            <v>0.71181625490117995</v>
          </cell>
          <cell r="U74">
            <v>2.7731423329399116</v>
          </cell>
          <cell r="V74">
            <v>1.7795406372529494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0.60280601697854008</v>
          </cell>
          <cell r="G75">
            <v>0.40280601697854007</v>
          </cell>
          <cell r="H75">
            <v>0.2</v>
          </cell>
          <cell r="I75" t="str">
            <v>UNDERPRICED</v>
          </cell>
          <cell r="J75">
            <v>1.2654668424002613</v>
          </cell>
          <cell r="K75">
            <v>1.565061557302214</v>
          </cell>
          <cell r="L75">
            <v>3.8141551344285571</v>
          </cell>
          <cell r="M75">
            <v>7.4370639714665501</v>
          </cell>
          <cell r="N75">
            <v>0.2438466549372551</v>
          </cell>
          <cell r="O75">
            <v>0.24876933098745102</v>
          </cell>
          <cell r="P75">
            <v>0.48769330987451043</v>
          </cell>
          <cell r="Q75">
            <v>0.29753866197490209</v>
          </cell>
          <cell r="R75">
            <v>0.97538661974902108</v>
          </cell>
          <cell r="S75">
            <v>0.39507732394980422</v>
          </cell>
          <cell r="T75">
            <v>1.9507732394980417</v>
          </cell>
          <cell r="U75">
            <v>0.59015464789960836</v>
          </cell>
          <cell r="V75">
            <v>4.8769330987451038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1.5651230375369529</v>
          </cell>
          <cell r="G76">
            <v>-6.3902344562004082E-2</v>
          </cell>
          <cell r="H76" t="str">
            <v>2.30</v>
          </cell>
          <cell r="I76" t="str">
            <v>OVERPRICED</v>
          </cell>
          <cell r="J76">
            <v>6.4084588428087805</v>
          </cell>
          <cell r="K76">
            <v>1.2448625720219144</v>
          </cell>
          <cell r="L76">
            <v>4.3608811173858371</v>
          </cell>
          <cell r="M76">
            <v>8.5031024431097357</v>
          </cell>
          <cell r="N76">
            <v>1.6342802939675938E-2</v>
          </cell>
          <cell r="O76">
            <v>2.3375884467612544</v>
          </cell>
          <cell r="P76">
            <v>3.2685605879351876E-2</v>
          </cell>
          <cell r="Q76">
            <v>2.375176893522509</v>
          </cell>
          <cell r="R76">
            <v>6.5371211758703751E-2</v>
          </cell>
          <cell r="S76">
            <v>2.4503537870450183</v>
          </cell>
          <cell r="T76">
            <v>0.13074242351740772</v>
          </cell>
          <cell r="U76">
            <v>2.6007075740900376</v>
          </cell>
          <cell r="V76">
            <v>0.3268560587935192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0.14648408962088602</v>
          </cell>
          <cell r="G77">
            <v>-0.12487995404057126</v>
          </cell>
          <cell r="H77" t="str">
            <v>0.39</v>
          </cell>
          <cell r="I77" t="str">
            <v>OVERPRICED</v>
          </cell>
          <cell r="J77">
            <v>135.33972347257028</v>
          </cell>
          <cell r="K77">
            <v>0.54010299130666783</v>
          </cell>
          <cell r="L77">
            <v>50.833631236979265</v>
          </cell>
          <cell r="M77">
            <v>99.118403443753905</v>
          </cell>
          <cell r="N77">
            <v>-1.3381629243596649E-2</v>
          </cell>
          <cell r="O77">
            <v>0.38478116459499734</v>
          </cell>
          <cell r="P77">
            <v>-2.6763258487193076E-2</v>
          </cell>
          <cell r="Q77">
            <v>0.37956232918999472</v>
          </cell>
          <cell r="R77">
            <v>-5.3526516974386262E-2</v>
          </cell>
          <cell r="S77">
            <v>0.36912465837998937</v>
          </cell>
          <cell r="T77">
            <v>-0.10705303394877252</v>
          </cell>
          <cell r="U77">
            <v>0.34824931675997872</v>
          </cell>
          <cell r="V77">
            <v>-0.2676325848719312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0.3027688848930663</v>
          </cell>
          <cell r="G78">
            <v>-7.6420863308952522E-2</v>
          </cell>
          <cell r="H78" t="str">
            <v>0.49</v>
          </cell>
          <cell r="I78" t="str">
            <v>OVERPRICED</v>
          </cell>
          <cell r="J78">
            <v>11.830268676098358</v>
          </cell>
          <cell r="K78">
            <v>0.78998158325205325</v>
          </cell>
          <cell r="L78">
            <v>7.3098719490768813</v>
          </cell>
          <cell r="M78">
            <v>14.253218181346613</v>
          </cell>
          <cell r="N78">
            <v>1.0240466939451354E-2</v>
          </cell>
          <cell r="O78">
            <v>0.49501782880033113</v>
          </cell>
          <cell r="P78">
            <v>2.0480933878902707E-2</v>
          </cell>
          <cell r="Q78">
            <v>0.50003565760066226</v>
          </cell>
          <cell r="R78">
            <v>4.0961867757805637E-2</v>
          </cell>
          <cell r="S78">
            <v>0.51007131520132476</v>
          </cell>
          <cell r="T78">
            <v>8.1923735515611273E-2</v>
          </cell>
          <cell r="U78">
            <v>0.53014263040264953</v>
          </cell>
          <cell r="V78">
            <v>0.20480933878902796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0.41244537754342525</v>
          </cell>
          <cell r="G79">
            <v>0.21244537754342518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1.0204486463211955</v>
          </cell>
          <cell r="L79">
            <v>5.1551829507947708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0.30412112690338378</v>
          </cell>
          <cell r="G80">
            <v>0.10412112690338375</v>
          </cell>
          <cell r="H80" t="str">
            <v>0.20</v>
          </cell>
          <cell r="I80" t="str">
            <v>UNDERPRICED</v>
          </cell>
          <cell r="J80">
            <v>4.4336615071151186</v>
          </cell>
          <cell r="K80">
            <v>0.82766199979579724</v>
          </cell>
          <cell r="L80">
            <v>6.7418506692600237</v>
          </cell>
          <cell r="M80">
            <v>13.14565688762247</v>
          </cell>
          <cell r="N80">
            <v>9.8248314249141266E-2</v>
          </cell>
          <cell r="O80">
            <v>0.21964966284982826</v>
          </cell>
          <cell r="P80">
            <v>0.19649662849828253</v>
          </cell>
          <cell r="Q80">
            <v>0.23929932569965651</v>
          </cell>
          <cell r="R80">
            <v>0.39299325699656529</v>
          </cell>
          <cell r="S80">
            <v>0.27859865139931306</v>
          </cell>
          <cell r="T80">
            <v>0.7859865139931308</v>
          </cell>
          <cell r="U80">
            <v>0.35719730279862616</v>
          </cell>
          <cell r="V80">
            <v>1.9649662849828262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-4.4314664522258483E-2</v>
          </cell>
          <cell r="G81">
            <v>-0.24431466452225847</v>
          </cell>
          <cell r="H81">
            <v>0.2</v>
          </cell>
          <cell r="I81" t="str">
            <v>OVERPRICED</v>
          </cell>
          <cell r="J81">
            <v>-3.4150649787329201</v>
          </cell>
          <cell r="K81">
            <v>-0.21468945732397565</v>
          </cell>
          <cell r="L81">
            <v>0.75668729427131576</v>
          </cell>
          <cell r="M81">
            <v>1.4754333831612321</v>
          </cell>
          <cell r="N81">
            <v>0</v>
          </cell>
          <cell r="O81">
            <v>0.2</v>
          </cell>
          <cell r="P81">
            <v>0</v>
          </cell>
          <cell r="Q81">
            <v>0.2</v>
          </cell>
          <cell r="R81">
            <v>0</v>
          </cell>
          <cell r="S81">
            <v>0.2</v>
          </cell>
          <cell r="T81">
            <v>0</v>
          </cell>
          <cell r="U81">
            <v>0.2</v>
          </cell>
          <cell r="V81">
            <v>0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0.29141735937780555</v>
          </cell>
          <cell r="G82">
            <v>9.1417359377805554E-2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0.98182358488183852</v>
          </cell>
          <cell r="L82">
            <v>5.3685747123527277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0.53556515419884199</v>
          </cell>
          <cell r="G83">
            <v>0</v>
          </cell>
          <cell r="H83" t="str">
            <v>0.35</v>
          </cell>
          <cell r="I83" t="str">
            <v>FAIRLY PRICED</v>
          </cell>
          <cell r="J83">
            <v>4.5161493690577386</v>
          </cell>
          <cell r="K83">
            <v>0.81544298129480486</v>
          </cell>
          <cell r="L83">
            <v>6.9105492377840312</v>
          </cell>
          <cell r="M83">
            <v>13.474595276804127</v>
          </cell>
          <cell r="N83">
            <v>9.918234734578224E-2</v>
          </cell>
          <cell r="O83">
            <v>0.38471382157102374</v>
          </cell>
          <cell r="P83">
            <v>0.19836469469156426</v>
          </cell>
          <cell r="Q83">
            <v>0.41942764314204745</v>
          </cell>
          <cell r="R83">
            <v>0.39672938938312852</v>
          </cell>
          <cell r="S83">
            <v>0.48885528628409497</v>
          </cell>
          <cell r="T83">
            <v>0.79345877876625726</v>
          </cell>
          <cell r="U83">
            <v>0.62771057256818996</v>
          </cell>
          <cell r="V83">
            <v>1.9836469469156426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18.165628863005889</v>
          </cell>
          <cell r="G85">
            <v>3.5917257961115424E-2</v>
          </cell>
          <cell r="H85" t="str">
            <v>15.40</v>
          </cell>
          <cell r="I85" t="str">
            <v>FAIRLY PRICED</v>
          </cell>
          <cell r="J85">
            <v>4.2891382000557146</v>
          </cell>
          <cell r="K85">
            <v>1.0399323516963928</v>
          </cell>
          <cell r="L85">
            <v>5.0594086158670919</v>
          </cell>
          <cell r="M85">
            <v>9.865132436368496</v>
          </cell>
          <cell r="N85">
            <v>6.500133565573063E-2</v>
          </cell>
          <cell r="O85">
            <v>16.401020569098254</v>
          </cell>
          <cell r="P85">
            <v>0.13000267131146193</v>
          </cell>
          <cell r="Q85">
            <v>17.402041138196513</v>
          </cell>
          <cell r="R85">
            <v>0.26000534262292363</v>
          </cell>
          <cell r="S85">
            <v>19.404082276393023</v>
          </cell>
          <cell r="T85">
            <v>0.52001068524584726</v>
          </cell>
          <cell r="U85">
            <v>23.408164552786047</v>
          </cell>
          <cell r="V85">
            <v>1.3000267131146184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7.0313530728136504</v>
          </cell>
          <cell r="G86">
            <v>0.24643511573420004</v>
          </cell>
          <cell r="H86" t="str">
            <v>3.15</v>
          </cell>
          <cell r="I86" t="str">
            <v>UNDERPRICED</v>
          </cell>
          <cell r="J86">
            <v>2.2269208632749273</v>
          </cell>
          <cell r="K86">
            <v>1.0593216338027824</v>
          </cell>
          <cell r="L86">
            <v>4.9708783666352341</v>
          </cell>
          <cell r="M86">
            <v>9.6925109504189351</v>
          </cell>
          <cell r="N86">
            <v>0.1676213602885972</v>
          </cell>
          <cell r="O86">
            <v>3.6780072849090812</v>
          </cell>
          <cell r="P86">
            <v>0.3352427205771944</v>
          </cell>
          <cell r="Q86">
            <v>4.2060145698181621</v>
          </cell>
          <cell r="R86">
            <v>0.67048544115438879</v>
          </cell>
          <cell r="S86">
            <v>5.2620291396363248</v>
          </cell>
          <cell r="T86">
            <v>1.3409708823087776</v>
          </cell>
          <cell r="U86">
            <v>7.3740582792726492</v>
          </cell>
          <cell r="V86">
            <v>3.3524272057719431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30.195419892592337</v>
          </cell>
          <cell r="G87">
            <v>0.17744274865740423</v>
          </cell>
          <cell r="H87" t="str">
            <v>16.00</v>
          </cell>
          <cell r="I87" t="str">
            <v>UNDERPRICED</v>
          </cell>
          <cell r="J87">
            <v>3.0634194269239536</v>
          </cell>
          <cell r="K87">
            <v>0.9216543182143796</v>
          </cell>
          <cell r="L87">
            <v>5.7813272439433359</v>
          </cell>
          <cell r="M87">
            <v>11.272771829620595</v>
          </cell>
          <cell r="N87">
            <v>0.13399001668765664</v>
          </cell>
          <cell r="O87">
            <v>18.143840267002506</v>
          </cell>
          <cell r="P87">
            <v>0.26798003337531329</v>
          </cell>
          <cell r="Q87">
            <v>20.287680534005013</v>
          </cell>
          <cell r="R87">
            <v>0.53596006675062657</v>
          </cell>
          <cell r="S87">
            <v>24.575361068010025</v>
          </cell>
          <cell r="T87">
            <v>1.0719201335012531</v>
          </cell>
          <cell r="U87">
            <v>33.15072213602005</v>
          </cell>
          <cell r="V87">
            <v>2.6798003337531324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98.052246276595966</v>
          </cell>
          <cell r="G88">
            <v>-6.7407374879518644E-2</v>
          </cell>
          <cell r="H88" t="str">
            <v>147.90</v>
          </cell>
          <cell r="I88" t="str">
            <v>OVERPRICED</v>
          </cell>
          <cell r="J88">
            <v>5.7576537993713126</v>
          </cell>
          <cell r="K88">
            <v>1.5625780536506504</v>
          </cell>
          <cell r="L88">
            <v>3.8171121589677779</v>
          </cell>
          <cell r="M88">
            <v>7.4428297518001489</v>
          </cell>
          <cell r="N88">
            <v>1.4634224383314187E-2</v>
          </cell>
          <cell r="O88">
            <v>150.06440178629217</v>
          </cell>
          <cell r="P88">
            <v>2.9268448766628596E-2</v>
          </cell>
          <cell r="Q88">
            <v>152.22880357258438</v>
          </cell>
          <cell r="R88">
            <v>5.8536897533257193E-2</v>
          </cell>
          <cell r="S88">
            <v>156.55760714516873</v>
          </cell>
          <cell r="T88">
            <v>0.11707379506651439</v>
          </cell>
          <cell r="U88">
            <v>165.21521429033749</v>
          </cell>
          <cell r="V88">
            <v>0.29268448766628596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37.821312557016633</v>
          </cell>
          <cell r="G89">
            <v>0.24626917471406057</v>
          </cell>
          <cell r="H89" t="str">
            <v>16.95</v>
          </cell>
          <cell r="I89" t="str">
            <v>UNDERPRICED</v>
          </cell>
          <cell r="J89">
            <v>4.4401697567514553</v>
          </cell>
          <cell r="K89">
            <v>0.69194891225784794</v>
          </cell>
          <cell r="L89">
            <v>9.9075544646790163</v>
          </cell>
          <cell r="M89">
            <v>19.318332306283132</v>
          </cell>
          <cell r="N89">
            <v>0.167540469898801</v>
          </cell>
          <cell r="O89">
            <v>19.789810964784674</v>
          </cell>
          <cell r="P89">
            <v>0.33508093979760201</v>
          </cell>
          <cell r="Q89">
            <v>22.629621929569353</v>
          </cell>
          <cell r="R89">
            <v>0.67016187959520401</v>
          </cell>
          <cell r="S89">
            <v>28.309243859138707</v>
          </cell>
          <cell r="T89">
            <v>1.340323759190408</v>
          </cell>
          <cell r="U89">
            <v>39.668487718277412</v>
          </cell>
          <cell r="V89">
            <v>3.3508093979760201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5.7818699947660033</v>
          </cell>
          <cell r="G90">
            <v>0.12121499970922241</v>
          </cell>
          <cell r="H90" t="str">
            <v>3.60</v>
          </cell>
          <cell r="I90" t="str">
            <v>UNDERPRICED</v>
          </cell>
          <cell r="J90">
            <v>-4.9136382060222052</v>
          </cell>
          <cell r="K90">
            <v>0.38708106956412403</v>
          </cell>
          <cell r="L90">
            <v>-7.8916714745932337</v>
          </cell>
          <cell r="M90">
            <v>-15.38764510876163</v>
          </cell>
          <cell r="N90">
            <v>0.10658097384848531</v>
          </cell>
          <cell r="O90">
            <v>3.983691505854547</v>
          </cell>
          <cell r="P90">
            <v>0.21316194769697083</v>
          </cell>
          <cell r="Q90">
            <v>4.3673830117090953</v>
          </cell>
          <cell r="R90">
            <v>0.42632389539394144</v>
          </cell>
          <cell r="S90">
            <v>5.1347660234181891</v>
          </cell>
          <cell r="T90">
            <v>0.85264779078788289</v>
          </cell>
          <cell r="U90">
            <v>6.6695320468363786</v>
          </cell>
          <cell r="V90">
            <v>2.1316194769697074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428.91163434975488</v>
          </cell>
          <cell r="G91">
            <v>-3.4076737195452657E-2</v>
          </cell>
          <cell r="H91" t="str">
            <v>517.00</v>
          </cell>
          <cell r="I91" t="str">
            <v>FAIRLY PRICED</v>
          </cell>
          <cell r="J91">
            <v>9.3413952568590144</v>
          </cell>
          <cell r="K91">
            <v>0.76647224043364148</v>
          </cell>
          <cell r="L91">
            <v>7.7497739008248505</v>
          </cell>
          <cell r="M91">
            <v>15.110964875179715</v>
          </cell>
          <cell r="N91">
            <v>3.0881733722188498E-2</v>
          </cell>
          <cell r="O91">
            <v>532.96585633437144</v>
          </cell>
          <cell r="P91">
            <v>6.1763467444376996E-2</v>
          </cell>
          <cell r="Q91">
            <v>548.93171266874288</v>
          </cell>
          <cell r="R91">
            <v>0.12352693488875421</v>
          </cell>
          <cell r="S91">
            <v>580.86342533748598</v>
          </cell>
          <cell r="T91">
            <v>0.24705386977750821</v>
          </cell>
          <cell r="U91">
            <v>644.72685067497173</v>
          </cell>
          <cell r="V91">
            <v>0.61763467444377063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108.32954729609851</v>
          </cell>
          <cell r="G92">
            <v>-2.4140345298541387E-2</v>
          </cell>
          <cell r="H92" t="str">
            <v>123.20</v>
          </cell>
          <cell r="I92" t="str">
            <v>FAIRLY PRICED</v>
          </cell>
          <cell r="J92">
            <v>4.0907460056245819</v>
          </cell>
          <cell r="K92">
            <v>1.7863328218035612</v>
          </cell>
          <cell r="L92">
            <v>3.5969859001025499</v>
          </cell>
          <cell r="M92">
            <v>7.0136146277998037</v>
          </cell>
          <cell r="N92">
            <v>3.5725374029045298E-2</v>
          </cell>
          <cell r="O92">
            <v>127.60136608037838</v>
          </cell>
          <cell r="P92">
            <v>7.1450748058090818E-2</v>
          </cell>
          <cell r="Q92">
            <v>132.00273216075678</v>
          </cell>
          <cell r="R92">
            <v>0.14290149611618097</v>
          </cell>
          <cell r="S92">
            <v>140.80546432151351</v>
          </cell>
          <cell r="T92">
            <v>0.28580299223236216</v>
          </cell>
          <cell r="U92">
            <v>158.41092864302703</v>
          </cell>
          <cell r="V92">
            <v>0.7145074805809053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1.4891988923148936</v>
          </cell>
          <cell r="G94">
            <v>6.5928373627659548E-2</v>
          </cell>
          <cell r="H94" t="str">
            <v>1.12</v>
          </cell>
          <cell r="I94" t="str">
            <v>UNDERPRICED</v>
          </cell>
          <cell r="J94">
            <v>1370.754939209776</v>
          </cell>
          <cell r="K94">
            <v>0.51358021889667693</v>
          </cell>
          <cell r="L94">
            <v>1822.6131581306854</v>
          </cell>
          <cell r="M94">
            <v>3553.8383139954276</v>
          </cell>
          <cell r="N94">
            <v>7.9630695186266198E-2</v>
          </cell>
          <cell r="O94">
            <v>1.2091863786086183</v>
          </cell>
          <cell r="P94">
            <v>0.1592613903725324</v>
          </cell>
          <cell r="Q94">
            <v>1.2983727572172363</v>
          </cell>
          <cell r="R94">
            <v>0.31852278074506479</v>
          </cell>
          <cell r="S94">
            <v>1.4767455144344728</v>
          </cell>
          <cell r="T94">
            <v>0.63704556149012981</v>
          </cell>
          <cell r="U94">
            <v>1.8334910288689457</v>
          </cell>
          <cell r="V94">
            <v>1.5926139037253244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3.2643127999069259</v>
          </cell>
          <cell r="G95">
            <v>0</v>
          </cell>
          <cell r="H95" t="e">
            <v>#N/A</v>
          </cell>
          <cell r="I95" t="str">
            <v>FAIRLY PRICED</v>
          </cell>
          <cell r="J95" t="str">
            <v xml:space="preserve"> </v>
          </cell>
          <cell r="K95">
            <v>0.81950792927725835</v>
          </cell>
          <cell r="L95">
            <v>6.8529353174884875</v>
          </cell>
          <cell r="M95">
            <v>13.362256267040928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e">
            <v>#N/A</v>
          </cell>
          <cell r="V95" t="e">
            <v>#N/A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15.976211251355704</v>
          </cell>
          <cell r="G97">
            <v>0.23770441784536178</v>
          </cell>
          <cell r="H97">
            <v>7.3</v>
          </cell>
          <cell r="I97" t="str">
            <v>UNDERPRICED</v>
          </cell>
          <cell r="J97">
            <v>3.354017536469784</v>
          </cell>
          <cell r="K97">
            <v>0.78821363132578337</v>
          </cell>
          <cell r="L97">
            <v>7.3403414662182058</v>
          </cell>
          <cell r="M97">
            <v>14.312629437620455</v>
          </cell>
          <cell r="N97">
            <v>0.16336545325110285</v>
          </cell>
          <cell r="O97">
            <v>8.4925678087330514</v>
          </cell>
          <cell r="P97">
            <v>0.32673090650220571</v>
          </cell>
          <cell r="Q97">
            <v>9.6851356174661021</v>
          </cell>
          <cell r="R97">
            <v>0.65346181300441142</v>
          </cell>
          <cell r="S97">
            <v>12.070271234932203</v>
          </cell>
          <cell r="T97">
            <v>1.3069236260088228</v>
          </cell>
          <cell r="U97">
            <v>16.840542469864406</v>
          </cell>
          <cell r="V97">
            <v>3.2673090650220562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18.667363119434214</v>
          </cell>
          <cell r="G99">
            <v>-0.17128097981625506</v>
          </cell>
          <cell r="H99" t="str">
            <v>130.00</v>
          </cell>
          <cell r="I99" t="str">
            <v>OVERPRICED</v>
          </cell>
          <cell r="J99">
            <v>22.61811433187011</v>
          </cell>
          <cell r="K99">
            <v>2.4367716516920681</v>
          </cell>
          <cell r="L99">
            <v>3.2478504100761425</v>
          </cell>
          <cell r="M99">
            <v>6.332849718528557</v>
          </cell>
          <cell r="N99">
            <v>-3.6000491407886193E-2</v>
          </cell>
          <cell r="O99">
            <v>125.3199361169748</v>
          </cell>
          <cell r="P99">
            <v>-7.2000982815772385E-2</v>
          </cell>
          <cell r="Q99">
            <v>120.63987223394959</v>
          </cell>
          <cell r="R99">
            <v>-0.14400196563154477</v>
          </cell>
          <cell r="S99">
            <v>111.27974446789918</v>
          </cell>
          <cell r="T99">
            <v>-0.28800393126308965</v>
          </cell>
          <cell r="U99">
            <v>92.559488935798342</v>
          </cell>
          <cell r="V99">
            <v>-0.72000982815772407</v>
          </cell>
          <cell r="W99">
            <v>36.398722339495876</v>
          </cell>
        </row>
        <row r="100">
          <cell r="I100">
            <v>28</v>
          </cell>
        </row>
        <row r="101">
          <cell r="I101">
            <v>28</v>
          </cell>
        </row>
        <row r="102">
          <cell r="I102">
            <v>21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AR2">
            <v>2018</v>
          </cell>
          <cell r="AS2">
            <v>2017</v>
          </cell>
          <cell r="AT2">
            <v>2016</v>
          </cell>
          <cell r="AU2">
            <v>2015</v>
          </cell>
          <cell r="AV2">
            <v>2014</v>
          </cell>
          <cell r="AW2">
            <v>2018</v>
          </cell>
          <cell r="AX2">
            <v>2017</v>
          </cell>
          <cell r="AY2">
            <v>2016</v>
          </cell>
          <cell r="AZ2">
            <v>2015</v>
          </cell>
          <cell r="BA2">
            <v>2014</v>
          </cell>
          <cell r="BB2">
            <v>2018</v>
          </cell>
          <cell r="BC2">
            <v>2017</v>
          </cell>
          <cell r="BD2">
            <v>2016</v>
          </cell>
          <cell r="BE2">
            <v>2015</v>
          </cell>
          <cell r="BF2">
            <v>2014</v>
          </cell>
          <cell r="BG2" t="str">
            <v>5 YEAR</v>
          </cell>
          <cell r="BH2">
            <v>2018</v>
          </cell>
          <cell r="BI2">
            <v>2017</v>
          </cell>
          <cell r="BJ2">
            <v>2016</v>
          </cell>
          <cell r="BK2">
            <v>2015</v>
          </cell>
          <cell r="BL2">
            <v>2014</v>
          </cell>
          <cell r="BM2">
            <v>2018</v>
          </cell>
          <cell r="BN2">
            <v>2017</v>
          </cell>
          <cell r="BO2">
            <v>2016</v>
          </cell>
          <cell r="BP2">
            <v>2015</v>
          </cell>
          <cell r="BQ2">
            <v>2014</v>
          </cell>
          <cell r="BR2">
            <v>2018</v>
          </cell>
          <cell r="BS2">
            <v>2017</v>
          </cell>
          <cell r="BT2">
            <v>2016</v>
          </cell>
          <cell r="BU2">
            <v>2015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BVS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AR3" t="str">
            <v>EPS</v>
          </cell>
          <cell r="AS3" t="str">
            <v>EPS</v>
          </cell>
          <cell r="AT3" t="str">
            <v>EPS</v>
          </cell>
          <cell r="AU3" t="str">
            <v>EPS</v>
          </cell>
          <cell r="AV3" t="str">
            <v>EPS</v>
          </cell>
          <cell r="AW3" t="str">
            <v>Average</v>
          </cell>
          <cell r="AX3" t="str">
            <v>Average</v>
          </cell>
          <cell r="AY3" t="str">
            <v>Average</v>
          </cell>
          <cell r="AZ3" t="str">
            <v>Average</v>
          </cell>
          <cell r="BA3" t="str">
            <v>Average</v>
          </cell>
          <cell r="BB3" t="str">
            <v>Average PE</v>
          </cell>
          <cell r="BC3" t="str">
            <v>Average PE</v>
          </cell>
          <cell r="BD3" t="str">
            <v>Average PE</v>
          </cell>
          <cell r="BE3" t="str">
            <v>Average PE</v>
          </cell>
          <cell r="BF3" t="str">
            <v>Average PE</v>
          </cell>
          <cell r="BG3" t="str">
            <v>HIST. PE</v>
          </cell>
          <cell r="BH3" t="str">
            <v>Return on Average asset</v>
          </cell>
          <cell r="BI3" t="str">
            <v>Return on Average asset</v>
          </cell>
          <cell r="BJ3" t="str">
            <v>Return on Average asset</v>
          </cell>
          <cell r="BK3" t="str">
            <v>Return on Average asset</v>
          </cell>
          <cell r="BL3" t="str">
            <v>Return on Average asset</v>
          </cell>
          <cell r="BM3" t="str">
            <v>Return on Average equity</v>
          </cell>
          <cell r="BN3" t="str">
            <v>Return on Average equity</v>
          </cell>
          <cell r="BO3" t="str">
            <v>Return on Average equity</v>
          </cell>
          <cell r="BP3" t="str">
            <v>Return on Average equity</v>
          </cell>
          <cell r="BQ3" t="str">
            <v>Return on Average equity</v>
          </cell>
          <cell r="BR3" t="str">
            <v>Gross profit margin</v>
          </cell>
          <cell r="BS3" t="str">
            <v>Gross profit margin</v>
          </cell>
          <cell r="BT3" t="str">
            <v>Gross profit margin</v>
          </cell>
          <cell r="BU3" t="str">
            <v>Gross profit margin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0.21463136363636356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AR4">
            <v>-0.18740060606060607</v>
          </cell>
          <cell r="AS4">
            <v>-0.346555</v>
          </cell>
          <cell r="AT4">
            <v>-0.38510681818181819</v>
          </cell>
          <cell r="AU4">
            <v>-9.1452272727272757E-2</v>
          </cell>
          <cell r="AV4">
            <v>-0.26236545454545457</v>
          </cell>
          <cell r="AW4">
            <v>0.25065040650406667</v>
          </cell>
          <cell r="AX4">
            <v>0.5</v>
          </cell>
          <cell r="AY4">
            <v>0.5</v>
          </cell>
          <cell r="AZ4">
            <v>0.5</v>
          </cell>
          <cell r="BA4">
            <v>0.50269911504424769</v>
          </cell>
          <cell r="BB4">
            <v>-1.3375111840513758</v>
          </cell>
          <cell r="BC4">
            <v>-1.4427724315043788</v>
          </cell>
          <cell r="BD4">
            <v>-1.2983410742001924</v>
          </cell>
          <cell r="BE4">
            <v>-5.4673326871940136</v>
          </cell>
          <cell r="BF4">
            <v>-1.9160263149551022</v>
          </cell>
          <cell r="BG4">
            <v>-2.2923967383810124</v>
          </cell>
          <cell r="BH4">
            <v>-8.5632771509422959E-2</v>
          </cell>
          <cell r="BI4">
            <v>-0.15116768066905323</v>
          </cell>
          <cell r="BJ4">
            <v>-0.16927361303816502</v>
          </cell>
          <cell r="BK4">
            <v>-4.3929360618685763E-2</v>
          </cell>
          <cell r="BL4">
            <v>-0.12862914637815193</v>
          </cell>
          <cell r="BM4">
            <v>-0.87312778004852609</v>
          </cell>
          <cell r="BN4">
            <v>-1.9588886233945095</v>
          </cell>
          <cell r="BO4">
            <v>-0.7356820581574669</v>
          </cell>
          <cell r="BP4">
            <v>-0.19013090252052561</v>
          </cell>
          <cell r="BQ4">
            <v>-0.48156355226580261</v>
          </cell>
          <cell r="BR4">
            <v>-0.58564591990189008</v>
          </cell>
          <cell r="BS4">
            <v>-3.0670952287837308</v>
          </cell>
          <cell r="BT4">
            <v>-6.8048253843554909E-2</v>
          </cell>
          <cell r="BU4">
            <v>-4.3357433381416573E-2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-0.97161633333333353</v>
          </cell>
          <cell r="P5">
            <v>-0.20584256680191665</v>
          </cell>
          <cell r="Q5">
            <v>0.48774666666666666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600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AR5">
            <v>-0.97161633333333353</v>
          </cell>
          <cell r="AS5">
            <v>-0.24163733333333282</v>
          </cell>
          <cell r="AT5">
            <v>5.0760333333333144E-2</v>
          </cell>
          <cell r="AU5">
            <v>6.2639000000000014E-2</v>
          </cell>
          <cell r="AV5">
            <v>8.4723333333333345E-2</v>
          </cell>
          <cell r="AW5">
            <v>0.76737903225806425</v>
          </cell>
          <cell r="AX5">
            <v>0.8324999999999998</v>
          </cell>
          <cell r="AY5">
            <v>0.99463414634146341</v>
          </cell>
          <cell r="AZ5">
            <v>1.9607142857142865</v>
          </cell>
          <cell r="BA5">
            <v>3.2610619469026583</v>
          </cell>
          <cell r="BB5">
            <v>-0.78979634854985359</v>
          </cell>
          <cell r="BC5">
            <v>-3.4452457677621626</v>
          </cell>
          <cell r="BD5">
            <v>19.594712662934977</v>
          </cell>
          <cell r="BE5">
            <v>31.301813338563612</v>
          </cell>
          <cell r="BF5">
            <v>38.490718183530603</v>
          </cell>
          <cell r="BG5">
            <v>17.030440413743435</v>
          </cell>
          <cell r="BH5">
            <v>-0.63334986864099552</v>
          </cell>
          <cell r="BI5">
            <v>-0.11490434834985226</v>
          </cell>
          <cell r="BJ5">
            <v>2.5535409186817834E-2</v>
          </cell>
          <cell r="BK5">
            <v>3.6409908644391281E-2</v>
          </cell>
          <cell r="BL5">
            <v>5.3944487711483059E-2</v>
          </cell>
          <cell r="BM5">
            <v>-1.6370143915901967</v>
          </cell>
          <cell r="BN5">
            <v>-0.34655435349010572</v>
          </cell>
          <cell r="BO5">
            <v>7.5491237610926937E-2</v>
          </cell>
          <cell r="BP5">
            <v>9.5566429060551045E-2</v>
          </cell>
          <cell r="BQ5">
            <v>0.13688493468654658</v>
          </cell>
          <cell r="BR5">
            <v>-2.9599115039051611E-3</v>
          </cell>
          <cell r="BS5">
            <v>4.6106531934542498E-2</v>
          </cell>
          <cell r="BT5">
            <v>8.7915139212305621E-2</v>
          </cell>
          <cell r="BU5">
            <v>9.9478171694264608E-2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6.1654064310010659</v>
          </cell>
          <cell r="Q6">
            <v>29.891870302229769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52417.354500000001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AR6">
            <v>8.9126322189724441</v>
          </cell>
          <cell r="AS6">
            <v>9.7643614177438138</v>
          </cell>
          <cell r="AT6">
            <v>5.1475223029426296</v>
          </cell>
          <cell r="AU6">
            <v>2.7881110377289242</v>
          </cell>
          <cell r="AV6">
            <v>1.6285131721021899</v>
          </cell>
          <cell r="AW6">
            <v>77.149274193548365</v>
          </cell>
          <cell r="AX6">
            <v>58.255532786885233</v>
          </cell>
          <cell r="AY6">
            <v>34.047398373983761</v>
          </cell>
          <cell r="AZ6">
            <v>28.062058823529402</v>
          </cell>
          <cell r="BA6">
            <v>35.810309734513297</v>
          </cell>
          <cell r="BB6">
            <v>8.6561716334843961</v>
          </cell>
          <cell r="BC6">
            <v>5.9661385209506053</v>
          </cell>
          <cell r="BD6">
            <v>6.6143275094738776</v>
          </cell>
          <cell r="BE6">
            <v>10.064900014307735</v>
          </cell>
          <cell r="BF6">
            <v>21.98957327946389</v>
          </cell>
          <cell r="BG6">
            <v>10.658222191536101</v>
          </cell>
          <cell r="BH6">
            <v>0.24364052755043147</v>
          </cell>
          <cell r="BI6">
            <v>0.33336981042726038</v>
          </cell>
          <cell r="BJ6">
            <v>0.22064723109299367</v>
          </cell>
          <cell r="BK6">
            <v>0.10430686279777433</v>
          </cell>
          <cell r="BL6">
            <v>5.0894381222047001E-2</v>
          </cell>
          <cell r="BM6">
            <v>0.32069715564257861</v>
          </cell>
          <cell r="BN6">
            <v>0.44867831495950616</v>
          </cell>
          <cell r="BO6">
            <v>0.33681143254160439</v>
          </cell>
          <cell r="BP6">
            <v>0.15035055652765514</v>
          </cell>
          <cell r="BQ6">
            <v>6.7761683869261916E-2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4.2841880000000003</v>
          </cell>
          <cell r="P7">
            <v>8.9631920914768433</v>
          </cell>
          <cell r="Q7">
            <v>24.174341999999996</v>
          </cell>
          <cell r="R7">
            <v>21344.73</v>
          </cell>
          <cell r="S7">
            <v>-6751.3519999999999</v>
          </cell>
          <cell r="T7">
            <v>10229.948</v>
          </cell>
          <cell r="U7">
            <v>4284.1880000000001</v>
          </cell>
          <cell r="V7">
            <v>58678.749000000003</v>
          </cell>
          <cell r="W7">
            <v>34504.406999999999</v>
          </cell>
          <cell r="X7">
            <v>24174.341999999997</v>
          </cell>
          <cell r="Y7">
            <v>22440.192999999999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38400</v>
          </cell>
          <cell r="AJ7">
            <v>0.23627018335851813</v>
          </cell>
          <cell r="AK7">
            <v>0.18105538207391292</v>
          </cell>
          <cell r="AL7">
            <v>0.42363665475963952</v>
          </cell>
          <cell r="AM7">
            <v>-4.7004776272269622E-2</v>
          </cell>
          <cell r="AN7">
            <v>4.1771738550507642E-2</v>
          </cell>
          <cell r="AO7">
            <v>0.13543942520409247</v>
          </cell>
          <cell r="AP7">
            <v>-4.496636446025204E-2</v>
          </cell>
          <cell r="AQ7">
            <v>-4.8196315545637636E-2</v>
          </cell>
          <cell r="AR7">
            <v>4.2841880000000003</v>
          </cell>
          <cell r="AS7">
            <v>4.2841880000000003</v>
          </cell>
          <cell r="AT7">
            <v>4.2841880000000003</v>
          </cell>
          <cell r="AU7">
            <v>4.2841880000000003</v>
          </cell>
          <cell r="AV7">
            <v>4.2841880000000003</v>
          </cell>
          <cell r="AW7">
            <v>66.528548387096677</v>
          </cell>
          <cell r="AX7">
            <v>58.107786885245837</v>
          </cell>
          <cell r="AY7">
            <v>37.790528455284608</v>
          </cell>
          <cell r="AZ7">
            <v>30.770042016806737</v>
          </cell>
          <cell r="BA7">
            <v>37.25261061946906</v>
          </cell>
          <cell r="BB7">
            <v>15.52885830105884</v>
          </cell>
          <cell r="BC7">
            <v>13.563313954767118</v>
          </cell>
          <cell r="BD7">
            <v>8.820931400602543</v>
          </cell>
          <cell r="BE7">
            <v>7.1822343036315717</v>
          </cell>
          <cell r="BF7">
            <v>8.6953725232107129</v>
          </cell>
          <cell r="BG7">
            <v>10.758142096654158</v>
          </cell>
          <cell r="BH7">
            <v>5.4574650887717943E-2</v>
          </cell>
          <cell r="BI7">
            <v>6.3103564996215708E-2</v>
          </cell>
          <cell r="BJ7">
            <v>0.31355296756121376</v>
          </cell>
          <cell r="BK7">
            <v>4.4081127909212585E-2</v>
          </cell>
          <cell r="BL7">
            <v>0.12594401898823993</v>
          </cell>
          <cell r="BM7">
            <v>8.5551570845823294E-2</v>
          </cell>
          <cell r="BN7">
            <v>8.940268350674388E-2</v>
          </cell>
          <cell r="BO7">
            <v>0.52692835886778022</v>
          </cell>
          <cell r="BP7">
            <v>7.8090329829533234E-2</v>
          </cell>
          <cell r="BQ7">
            <v>0.22368343988280703</v>
          </cell>
          <cell r="BR7">
            <v>0.77730919997582548</v>
          </cell>
          <cell r="BS7">
            <v>0.73435237294510458</v>
          </cell>
          <cell r="BT7">
            <v>0.71972960635899341</v>
          </cell>
          <cell r="BU7">
            <v>0.63504898810367516</v>
          </cell>
        </row>
        <row r="8">
          <cell r="A8" t="str">
            <v>Agriculture</v>
          </cell>
          <cell r="BH8">
            <v>-0.10519186542806726</v>
          </cell>
          <cell r="BI8">
            <v>3.2600336601142657E-2</v>
          </cell>
          <cell r="BJ8">
            <v>9.7615498700715064E-2</v>
          </cell>
          <cell r="BK8">
            <v>3.5217134683173112E-2</v>
          </cell>
          <cell r="BL8">
            <v>2.5538435385904515E-2</v>
          </cell>
          <cell r="BM8">
            <v>-0.52597336128758021</v>
          </cell>
          <cell r="BN8">
            <v>-0.44184049460459129</v>
          </cell>
          <cell r="BO8">
            <v>5.0887242715711156E-2</v>
          </cell>
          <cell r="BP8">
            <v>3.3469103224303451E-2</v>
          </cell>
          <cell r="BQ8">
            <v>-1.3308373456796765E-2</v>
          </cell>
          <cell r="BR8">
            <v>4.7175842142507557E-2</v>
          </cell>
          <cell r="BS8">
            <v>-0.57165908097602092</v>
          </cell>
          <cell r="BT8">
            <v>0.18489912293193603</v>
          </cell>
          <cell r="BU8">
            <v>0.1727924316041308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8.0478979089375269</v>
          </cell>
          <cell r="Q9">
            <v>3.9036049382716049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4050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AR9">
            <v>0.31064012345679054</v>
          </cell>
          <cell r="AS9">
            <v>0.47886851851851819</v>
          </cell>
          <cell r="AT9">
            <v>0.35846851851851858</v>
          </cell>
          <cell r="AU9">
            <v>0.33197283950617296</v>
          </cell>
          <cell r="AV9">
            <v>0.35095864197530863</v>
          </cell>
          <cell r="AW9">
            <v>3.8333064516128998</v>
          </cell>
          <cell r="AX9">
            <v>3.0194262295081953</v>
          </cell>
          <cell r="AY9">
            <v>3.5921544715447133</v>
          </cell>
          <cell r="AZ9">
            <v>4.8994117647058806</v>
          </cell>
          <cell r="BA9">
            <v>5.1370796460177006</v>
          </cell>
          <cell r="BB9">
            <v>12.340023590500877</v>
          </cell>
          <cell r="BC9">
            <v>6.3053345808770924</v>
          </cell>
          <cell r="BD9">
            <v>10.020836659214584</v>
          </cell>
          <cell r="BE9">
            <v>14.758471723150643</v>
          </cell>
          <cell r="BF9">
            <v>14.637279244940533</v>
          </cell>
          <cell r="BG9">
            <v>11.612389159736747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BVS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R10" t="str">
            <v>EPS</v>
          </cell>
          <cell r="AS10" t="str">
            <v>EPS</v>
          </cell>
          <cell r="AT10" t="str">
            <v>EPS</v>
          </cell>
          <cell r="AU10" t="str">
            <v>EPS</v>
          </cell>
          <cell r="AV10" t="str">
            <v>EPS</v>
          </cell>
          <cell r="BH10" t="str">
            <v>ROAE</v>
          </cell>
          <cell r="BI10" t="str">
            <v>ROAE</v>
          </cell>
          <cell r="BJ10" t="str">
            <v>ROAE</v>
          </cell>
          <cell r="BK10" t="str">
            <v>ROAE</v>
          </cell>
          <cell r="BL10" t="str">
            <v>ROAE</v>
          </cell>
          <cell r="BM10" t="str">
            <v>ROAA</v>
          </cell>
          <cell r="BN10" t="str">
            <v>ROAA</v>
          </cell>
          <cell r="BO10" t="str">
            <v>ROAA</v>
          </cell>
          <cell r="BP10" t="str">
            <v>ROAA</v>
          </cell>
          <cell r="BQ10" t="str">
            <v>ROAA</v>
          </cell>
          <cell r="BR10" t="str">
            <v>CAR</v>
          </cell>
          <cell r="BS10" t="str">
            <v>CAR</v>
          </cell>
          <cell r="BT10" t="str">
            <v>CAR</v>
          </cell>
          <cell r="BU10" t="str">
            <v>CAR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2.7509950480983671</v>
          </cell>
          <cell r="Q11">
            <v>16.215762812939523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261292.5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R11">
            <v>2.6717605344585071</v>
          </cell>
          <cell r="AS11">
            <v>2.1427878326996188</v>
          </cell>
          <cell r="AT11">
            <v>2.4693863463532666</v>
          </cell>
          <cell r="AU11">
            <v>2.276832803318356</v>
          </cell>
          <cell r="AV11">
            <v>1.4885405807120642</v>
          </cell>
          <cell r="AW11">
            <v>10.104677419354841</v>
          </cell>
          <cell r="AX11">
            <v>8.5501639344262319</v>
          </cell>
          <cell r="AY11">
            <v>5.0302439024390235</v>
          </cell>
          <cell r="AZ11">
            <v>5.4272268907563008</v>
          </cell>
          <cell r="BA11">
            <v>8.8054424778761078</v>
          </cell>
          <cell r="BB11">
            <v>3.7820295977247014</v>
          </cell>
          <cell r="BC11">
            <v>3.9902055648944943</v>
          </cell>
          <cell r="BD11">
            <v>2.0370420812715566</v>
          </cell>
          <cell r="BE11">
            <v>2.3836738836713973</v>
          </cell>
          <cell r="BF11">
            <v>5.9154870159226034</v>
          </cell>
          <cell r="BG11">
            <v>3.621687628696951</v>
          </cell>
          <cell r="BH11">
            <v>0.1888368641572411</v>
          </cell>
          <cell r="BI11">
            <v>0.12782383421489338</v>
          </cell>
          <cell r="BJ11">
            <v>0.17375578360283667</v>
          </cell>
          <cell r="BK11">
            <v>0.20417708626849509</v>
          </cell>
          <cell r="BL11">
            <v>0.16502807019107674</v>
          </cell>
          <cell r="BM11">
            <v>1.4329633057705293E-2</v>
          </cell>
          <cell r="BN11">
            <v>1.077645202722342E-2</v>
          </cell>
          <cell r="BO11">
            <v>1.5300088638706204E-2</v>
          </cell>
          <cell r="BP11">
            <v>1.8228132135347005E-2</v>
          </cell>
          <cell r="BQ11">
            <v>1.4663711029603427E-2</v>
          </cell>
          <cell r="BR11">
            <v>0.19900000000000001</v>
          </cell>
          <cell r="BS11">
            <v>0.20100000000000001</v>
          </cell>
          <cell r="BT11">
            <v>0.21</v>
          </cell>
          <cell r="BU11">
            <v>0.19500000000000001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1.8395818788989433</v>
          </cell>
          <cell r="Q12">
            <v>26.691185887585927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187948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R12">
            <v>4.1313735948241002</v>
          </cell>
          <cell r="AS12">
            <v>2.8302826930853215</v>
          </cell>
          <cell r="AT12">
            <v>-2.1270073999191266</v>
          </cell>
          <cell r="AU12">
            <v>0.85938560452891222</v>
          </cell>
          <cell r="AV12">
            <v>2.6559293570562073</v>
          </cell>
          <cell r="AW12">
            <v>18.707298387096767</v>
          </cell>
          <cell r="AX12">
            <v>13.4364344262295</v>
          </cell>
          <cell r="AY12">
            <v>13.491910569105693</v>
          </cell>
          <cell r="AZ12">
            <v>18.667268907563027</v>
          </cell>
          <cell r="BA12">
            <v>16.150353982300881</v>
          </cell>
          <cell r="BB12">
            <v>4.5281061994814005</v>
          </cell>
          <cell r="BC12">
            <v>4.7473824643227767</v>
          </cell>
          <cell r="BD12">
            <v>-6.3431422803788484</v>
          </cell>
          <cell r="BE12">
            <v>21.721644869529584</v>
          </cell>
          <cell r="BF12">
            <v>6.0808673014562764</v>
          </cell>
          <cell r="BG12">
            <v>6.1469717108822381</v>
          </cell>
          <cell r="BH12">
            <v>0.15689249910932346</v>
          </cell>
          <cell r="BI12">
            <v>0.10676459534375252</v>
          </cell>
          <cell r="BJ12">
            <v>-7.9413731288009021E-2</v>
          </cell>
          <cell r="BK12">
            <v>3.5341456734305644E-2</v>
          </cell>
          <cell r="BL12">
            <v>0.12619744767221255</v>
          </cell>
          <cell r="BM12">
            <v>1.2829775587604481E-2</v>
          </cell>
          <cell r="BN12">
            <v>8.7140200060875864E-3</v>
          </cell>
          <cell r="BO12">
            <v>-6.9725213522467888E-3</v>
          </cell>
          <cell r="BP12">
            <v>3.2397467989825207E-3</v>
          </cell>
          <cell r="BQ12">
            <v>1.1996397164901718E-2</v>
          </cell>
          <cell r="BR12">
            <v>0.13600000000000001</v>
          </cell>
          <cell r="BS12">
            <v>0.13200000000000001</v>
          </cell>
          <cell r="BT12">
            <v>0.23400000000000001</v>
          </cell>
          <cell r="BU12">
            <v>0.20499999999999999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3.154710096411355</v>
          </cell>
          <cell r="Q13">
            <v>14.781253481894151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188475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R13">
            <v>1.6641782729805015</v>
          </cell>
          <cell r="AS13">
            <v>1.3310584958217271</v>
          </cell>
          <cell r="AT13">
            <v>0.47746518105849584</v>
          </cell>
          <cell r="AU13">
            <v>0.28359331476323119</v>
          </cell>
          <cell r="AV13">
            <v>2.6309749303621168</v>
          </cell>
          <cell r="AW13">
            <v>10.226653225806441</v>
          </cell>
          <cell r="AX13">
            <v>5.2456557377049187</v>
          </cell>
          <cell r="AY13">
            <v>3.5021544715447126</v>
          </cell>
          <cell r="AZ13">
            <v>7.2162605042016805</v>
          </cell>
          <cell r="BA13">
            <v>13.46106194690266</v>
          </cell>
          <cell r="BB13">
            <v>6.1451668921808249</v>
          </cell>
          <cell r="BC13">
            <v>3.9409655955552281</v>
          </cell>
          <cell r="BD13">
            <v>7.3348897688848478</v>
          </cell>
          <cell r="BE13">
            <v>25.445806119324264</v>
          </cell>
          <cell r="BF13">
            <v>5.1163778839389904</v>
          </cell>
          <cell r="BG13">
            <v>9.5966412519768305</v>
          </cell>
          <cell r="BH13">
            <v>0.11639511728116637</v>
          </cell>
          <cell r="BI13">
            <v>0.10456670831546851</v>
          </cell>
          <cell r="BJ13">
            <v>4.324532127761016E-2</v>
          </cell>
          <cell r="BK13">
            <v>1.501197301059287E-2</v>
          </cell>
          <cell r="BL13">
            <v>0.16212848131141913</v>
          </cell>
          <cell r="BM13">
            <v>1.1514140923363982E-2</v>
          </cell>
          <cell r="BN13">
            <v>1.0183299389002037E-2</v>
          </cell>
          <cell r="BO13">
            <v>4.1211741575011189E-3</v>
          </cell>
          <cell r="BP13">
            <v>1.9442238257841012E-3</v>
          </cell>
          <cell r="BQ13">
            <v>1.994002286351243E-2</v>
          </cell>
          <cell r="BR13">
            <v>0.17299999999999999</v>
          </cell>
          <cell r="BS13">
            <v>0.17699999999999999</v>
          </cell>
          <cell r="BT13">
            <v>0.17799999999999999</v>
          </cell>
          <cell r="BU13">
            <v>0.17100000000000001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9.4918279797979785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31680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R14">
            <v>0.75613777777777902</v>
          </cell>
          <cell r="AS14">
            <v>0.47526282828282779</v>
          </cell>
          <cell r="AT14">
            <v>0.72418595959595966</v>
          </cell>
          <cell r="AU14">
            <v>0.24043767676767683</v>
          </cell>
          <cell r="AV14">
            <v>1.1178412626262633</v>
          </cell>
          <cell r="AW14">
            <v>2.129879032258065</v>
          </cell>
          <cell r="AX14">
            <v>1.1847131147540988</v>
          </cell>
          <cell r="AY14">
            <v>1.1426016260162595</v>
          </cell>
          <cell r="AZ14">
            <v>2.4921848739495824</v>
          </cell>
          <cell r="BA14">
            <v>3.8320353982300892</v>
          </cell>
          <cell r="BB14">
            <v>2.8167869598019397</v>
          </cell>
          <cell r="BC14">
            <v>2.4927535760256823</v>
          </cell>
          <cell r="BD14">
            <v>1.5777737898339588</v>
          </cell>
          <cell r="BE14">
            <v>10.365201109298933</v>
          </cell>
          <cell r="BF14">
            <v>3.428067585577474</v>
          </cell>
          <cell r="BG14">
            <v>4.1361166041075972</v>
          </cell>
          <cell r="BH14">
            <v>8.062965495160708E-2</v>
          </cell>
          <cell r="BI14">
            <v>5.0538866908150869E-2</v>
          </cell>
          <cell r="BJ14">
            <v>7.7962471051049545E-2</v>
          </cell>
          <cell r="BK14">
            <v>2.7900171597507451E-2</v>
          </cell>
          <cell r="BL14">
            <v>0.13715133266412763</v>
          </cell>
          <cell r="BM14">
            <v>1.0443654365702621E-2</v>
          </cell>
          <cell r="BN14">
            <v>7.1614820311586141E-3</v>
          </cell>
          <cell r="BO14">
            <v>1.2156966476042934E-2</v>
          </cell>
          <cell r="BP14">
            <v>4.0823573188669632E-3</v>
          </cell>
          <cell r="BQ14">
            <v>1.9007485837857056E-2</v>
          </cell>
          <cell r="BR14">
            <v>0.159</v>
          </cell>
          <cell r="BS14">
            <v>0.16900000000000001</v>
          </cell>
          <cell r="BT14">
            <v>0.16500000000000001</v>
          </cell>
          <cell r="BU14">
            <v>0.18099999999999999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2.0849908400942163</v>
          </cell>
          <cell r="Q15">
            <v>6.7109423541594753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47800.5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R15">
            <v>0.79137038315498787</v>
          </cell>
          <cell r="AS15">
            <v>0.61332412840869865</v>
          </cell>
          <cell r="AT15">
            <v>0.33600276147739039</v>
          </cell>
          <cell r="AU15">
            <v>0.47994477045219192</v>
          </cell>
          <cell r="AV15">
            <v>0.47621677597514672</v>
          </cell>
          <cell r="AW15">
            <v>2.301048387096774</v>
          </cell>
          <cell r="AX15">
            <v>1.2422131147540987</v>
          </cell>
          <cell r="AY15">
            <v>1.1075609756097555</v>
          </cell>
          <cell r="AZ15">
            <v>1.5368067226890749</v>
          </cell>
          <cell r="BA15">
            <v>2.0457522123893801</v>
          </cell>
          <cell r="BB15">
            <v>2.9076756422486936</v>
          </cell>
          <cell r="BC15">
            <v>2.0253778666381268</v>
          </cell>
          <cell r="BD15">
            <v>3.296285336286688</v>
          </cell>
          <cell r="BE15">
            <v>3.2020491050275099</v>
          </cell>
          <cell r="BF15">
            <v>4.2958423885851218</v>
          </cell>
          <cell r="BG15">
            <v>3.145446067757228</v>
          </cell>
          <cell r="BH15">
            <v>0.11565761793535563</v>
          </cell>
          <cell r="BI15">
            <v>8.9346819835516969E-2</v>
          </cell>
          <cell r="BJ15">
            <v>5.0082707985501018E-2</v>
          </cell>
          <cell r="BK15">
            <v>7.5377184089689311E-2</v>
          </cell>
          <cell r="BL15">
            <v>7.7369352292451218E-2</v>
          </cell>
          <cell r="BM15">
            <v>1.2772116385255966E-2</v>
          </cell>
          <cell r="BN15">
            <v>1.1466565906133304E-2</v>
          </cell>
          <cell r="BO15">
            <v>7.2713554982436019E-3</v>
          </cell>
          <cell r="BP15">
            <v>1.0991899561359647E-2</v>
          </cell>
          <cell r="BQ15">
            <v>1.1407644262751222E-2</v>
          </cell>
          <cell r="BR15">
            <v>0.16700000000000001</v>
          </cell>
          <cell r="BS15">
            <v>0.16</v>
          </cell>
          <cell r="BT15">
            <v>0.17199999999999999</v>
          </cell>
          <cell r="BU15">
            <v>0.187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4.255755675026017</v>
          </cell>
          <cell r="Q16">
            <v>18.154813353720694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94433.842000000019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785781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0.18249494903243035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R16">
            <v>6.2738564050288845</v>
          </cell>
          <cell r="AS16">
            <v>5.7923762827047236</v>
          </cell>
          <cell r="AT16">
            <v>4.4947555215766233</v>
          </cell>
          <cell r="AU16">
            <v>3.5320793300631688</v>
          </cell>
          <cell r="AV16">
            <v>3.3463834023301202</v>
          </cell>
          <cell r="AW16">
            <v>41.064193548387053</v>
          </cell>
          <cell r="AX16">
            <v>33.675245901639357</v>
          </cell>
          <cell r="AY16">
            <v>20.551544715447161</v>
          </cell>
          <cell r="AZ16">
            <v>23.93983193277311</v>
          </cell>
          <cell r="BA16">
            <v>27.397699115044247</v>
          </cell>
          <cell r="BB16">
            <v>6.5452874432177879</v>
          </cell>
          <cell r="BC16">
            <v>5.8137186291210448</v>
          </cell>
          <cell r="BD16">
            <v>4.5723387216037734</v>
          </cell>
          <cell r="BE16">
            <v>6.7778296282900765</v>
          </cell>
          <cell r="BF16">
            <v>8.1872564560196412</v>
          </cell>
          <cell r="BG16">
            <v>6.3792861756504653</v>
          </cell>
          <cell r="BH16">
            <v>0.3270994962909089</v>
          </cell>
          <cell r="BI16">
            <v>0.30169730895492791</v>
          </cell>
          <cell r="BJ16">
            <v>0.19957279277508672</v>
          </cell>
          <cell r="BK16">
            <v>0.3962111343644068</v>
          </cell>
          <cell r="BL16">
            <v>0.27931775173044487</v>
          </cell>
          <cell r="BM16">
            <v>5.590266125982548E-2</v>
          </cell>
          <cell r="BN16">
            <v>5.2715854330692764E-2</v>
          </cell>
          <cell r="BO16">
            <v>4.6899824655301098E-2</v>
          </cell>
          <cell r="BP16">
            <v>9.7019175448367412E-2</v>
          </cell>
          <cell r="BQ16">
            <v>4.4271480367821497E-2</v>
          </cell>
          <cell r="BR16">
            <v>0.2339</v>
          </cell>
          <cell r="BS16">
            <v>0.25679999999999997</v>
          </cell>
          <cell r="BT16">
            <v>0.19789999999999999</v>
          </cell>
          <cell r="BU16">
            <v>0.1817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5.0966147232670602</v>
          </cell>
          <cell r="Q17">
            <v>23.404980468750001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379392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R17">
            <v>7.26953125</v>
          </cell>
          <cell r="AS17">
            <v>4.7247070312500004</v>
          </cell>
          <cell r="AT17">
            <v>2.78515625</v>
          </cell>
          <cell r="AU17">
            <v>1.8448242187499999</v>
          </cell>
          <cell r="AV17">
            <v>3.3651367187500001</v>
          </cell>
          <cell r="AW17">
            <v>47.269677419354856</v>
          </cell>
          <cell r="AX17">
            <v>30.477254098360678</v>
          </cell>
          <cell r="AY17">
            <v>14.955609756097566</v>
          </cell>
          <cell r="AZ17">
            <v>24.07096638655462</v>
          </cell>
          <cell r="BA17">
            <v>25.41818584070797</v>
          </cell>
          <cell r="BB17">
            <v>6.5024381619316731</v>
          </cell>
          <cell r="BC17">
            <v>6.4506124711604418</v>
          </cell>
          <cell r="BD17">
            <v>5.3697560975609777</v>
          </cell>
          <cell r="BE17">
            <v>13.047837372204718</v>
          </cell>
          <cell r="BF17">
            <v>7.5533887521068399</v>
          </cell>
          <cell r="BG17">
            <v>7.7848065709929299</v>
          </cell>
          <cell r="BH17">
            <v>0.28226211624542852</v>
          </cell>
          <cell r="BI17">
            <v>0.19247845702145944</v>
          </cell>
          <cell r="BJ17">
            <v>0.1342480906598256</v>
          </cell>
          <cell r="BK17">
            <v>0.11589001766784453</v>
          </cell>
          <cell r="BL17">
            <v>0.25547420903378865</v>
          </cell>
          <cell r="BM17">
            <v>4.6543457389821151E-2</v>
          </cell>
          <cell r="BN17">
            <v>2.9836138970137961E-2</v>
          </cell>
          <cell r="BO17">
            <v>1.8701167216434209E-2</v>
          </cell>
          <cell r="BP17">
            <v>1.5484813349841942E-2</v>
          </cell>
          <cell r="BQ17">
            <v>3.4613253966300821E-2</v>
          </cell>
          <cell r="BR17">
            <v>0.247</v>
          </cell>
          <cell r="BS17">
            <v>0.23499999999999999</v>
          </cell>
          <cell r="BT17">
            <v>0.22800000000000001</v>
          </cell>
          <cell r="BU17">
            <v>0.21299999999999999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6.0903124321978739</v>
          </cell>
          <cell r="Q18">
            <v>3.3970128516846128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56140.5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R18">
            <v>0.3201806182702327</v>
          </cell>
          <cell r="AS18">
            <v>0.29600555748523794</v>
          </cell>
          <cell r="AT18">
            <v>0.17933310177144843</v>
          </cell>
          <cell r="AU18">
            <v>0.35750527961097578</v>
          </cell>
          <cell r="AV18">
            <v>0.31278127822160495</v>
          </cell>
          <cell r="AW18">
            <v>1.6179435483870974</v>
          </cell>
          <cell r="AX18">
            <v>0.89946721311475453</v>
          </cell>
          <cell r="AY18">
            <v>1.3217479674796728</v>
          </cell>
          <cell r="AZ18">
            <v>2.1505042016806701</v>
          </cell>
          <cell r="BA18">
            <v>2.3044690265486727</v>
          </cell>
          <cell r="BB18">
            <v>5.0532213883775805</v>
          </cell>
          <cell r="BC18">
            <v>3.03868353268878</v>
          </cell>
          <cell r="BD18">
            <v>7.3703513429672238</v>
          </cell>
          <cell r="BE18">
            <v>6.0153075334181647</v>
          </cell>
          <cell r="BF18">
            <v>7.367669317202421</v>
          </cell>
          <cell r="BG18">
            <v>5.7690466229308344</v>
          </cell>
          <cell r="BH18">
            <v>8.9571672885572134E-2</v>
          </cell>
          <cell r="BI18">
            <v>8.4907117272849553E-2</v>
          </cell>
          <cell r="BJ18">
            <v>5.4751085636721299E-2</v>
          </cell>
          <cell r="BK18">
            <v>0.11358720913746162</v>
          </cell>
          <cell r="BL18">
            <v>9.4228039676182374E-2</v>
          </cell>
          <cell r="BM18">
            <v>8.2438675168099145E-3</v>
          </cell>
          <cell r="BN18">
            <v>7.8358823091302463E-3</v>
          </cell>
          <cell r="BO18">
            <v>5.4165117056136905E-3</v>
          </cell>
          <cell r="BP18">
            <v>1.2600763291295402E-2</v>
          </cell>
          <cell r="BQ18">
            <v>1.1263940257672977E-2</v>
          </cell>
          <cell r="BR18">
            <v>0.13400000000000001</v>
          </cell>
          <cell r="BS18">
            <v>0.12</v>
          </cell>
          <cell r="BT18">
            <v>0.112</v>
          </cell>
          <cell r="BU18">
            <v>0.17499999999999999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2.6104545396720398</v>
          </cell>
          <cell r="Q19">
            <v>14.696140350877194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205200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R19">
            <v>2.2984502923976606</v>
          </cell>
          <cell r="AS19">
            <v>2.2979532163742689</v>
          </cell>
          <cell r="AT19">
            <v>2.112982456140351</v>
          </cell>
          <cell r="AU19">
            <v>1.7442690058479533</v>
          </cell>
          <cell r="AV19">
            <v>1.4007894736842106</v>
          </cell>
          <cell r="AW19">
            <v>10.014233870967745</v>
          </cell>
          <cell r="AX19">
            <v>7.7272131147540977</v>
          </cell>
          <cell r="AY19">
            <v>3.9502032520325194</v>
          </cell>
          <cell r="AZ19">
            <v>4.1382352941176466</v>
          </cell>
          <cell r="BA19">
            <v>7.0249557522123931</v>
          </cell>
          <cell r="BB19">
            <v>4.3569503783008754</v>
          </cell>
          <cell r="BC19">
            <v>3.3626503184195209</v>
          </cell>
          <cell r="BD19">
            <v>1.8694917416626835</v>
          </cell>
          <cell r="BE19">
            <v>2.3724753924099558</v>
          </cell>
          <cell r="BF19">
            <v>5.0149975311679675</v>
          </cell>
          <cell r="BG19">
            <v>3.3953130723922009</v>
          </cell>
          <cell r="BH19">
            <v>0.15233294769011338</v>
          </cell>
          <cell r="BI19">
            <v>0.16079746046815202</v>
          </cell>
          <cell r="BJ19">
            <v>0.1851285401375706</v>
          </cell>
          <cell r="BK19">
            <v>0.19950269803871731</v>
          </cell>
          <cell r="BL19">
            <v>0.19145875046458929</v>
          </cell>
          <cell r="BM19">
            <v>1.7587008787799192E-2</v>
          </cell>
          <cell r="BN19">
            <v>2.0752728037070251E-2</v>
          </cell>
          <cell r="BO19">
            <v>2.3098269931143733E-2</v>
          </cell>
          <cell r="BP19">
            <v>2.1632598666048979E-2</v>
          </cell>
          <cell r="BQ19">
            <v>1.7727349173495232E-2</v>
          </cell>
          <cell r="BR19">
            <v>0.24</v>
          </cell>
          <cell r="BS19">
            <v>0.22</v>
          </cell>
          <cell r="BT19">
            <v>0.2</v>
          </cell>
          <cell r="BU19">
            <v>0.2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11.04644231290305</v>
          </cell>
          <cell r="Q20">
            <v>7.7483516483516484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203840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R20">
            <v>0.63368818681318684</v>
          </cell>
          <cell r="AS20">
            <v>0.50164835164835164</v>
          </cell>
          <cell r="AT20">
            <v>0.52853708791208787</v>
          </cell>
          <cell r="AU20">
            <v>0.47699175824175827</v>
          </cell>
          <cell r="AV20">
            <v>0.91638049450549453</v>
          </cell>
          <cell r="AW20">
            <v>6.1370564516128887</v>
          </cell>
          <cell r="AX20">
            <v>5.6166803278688517</v>
          </cell>
          <cell r="AY20">
            <v>4.8669918699187003</v>
          </cell>
          <cell r="AZ20">
            <v>8.1400420168067136</v>
          </cell>
          <cell r="BA20">
            <v>9.3336283185840649</v>
          </cell>
          <cell r="BB20">
            <v>9.6846628662530385</v>
          </cell>
          <cell r="BC20">
            <v>11.196449284470219</v>
          </cell>
          <cell r="BD20">
            <v>9.2084207167846515</v>
          </cell>
          <cell r="BE20">
            <v>17.065372464320482</v>
          </cell>
          <cell r="BF20">
            <v>10.185319716588644</v>
          </cell>
          <cell r="BG20">
            <v>11.468045009683406</v>
          </cell>
          <cell r="BH20">
            <v>6.4849306980797883E-2</v>
          </cell>
          <cell r="BI20">
            <v>4.7494724795250527E-2</v>
          </cell>
          <cell r="BJ20">
            <v>5.9702360979924013E-2</v>
          </cell>
          <cell r="BK20">
            <v>5.9684304832538046E-2</v>
          </cell>
          <cell r="BL20">
            <v>0.12680845199597976</v>
          </cell>
          <cell r="BM20">
            <v>1.2641647353324213E-2</v>
          </cell>
          <cell r="BN20">
            <v>1.0787889619093265E-2</v>
          </cell>
          <cell r="BO20">
            <v>1.3385957573011349E-2</v>
          </cell>
          <cell r="BP20">
            <v>1.351599222124969E-2</v>
          </cell>
          <cell r="BQ20">
            <v>2.6536303821536024E-2</v>
          </cell>
          <cell r="BR20">
            <v>0.16400000000000001</v>
          </cell>
          <cell r="BS20">
            <v>0.16700000000000001</v>
          </cell>
          <cell r="BT20">
            <v>0</v>
          </cell>
          <cell r="BU20">
            <v>0.154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6.7251299370283792</v>
          </cell>
          <cell r="Q21">
            <v>1.3193971739694061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22370.6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R21">
            <v>8.6243686803214911E-2</v>
          </cell>
          <cell r="AS21">
            <v>5.8477780658542942E-2</v>
          </cell>
          <cell r="AT21">
            <v>6.6387866217267416E-2</v>
          </cell>
          <cell r="AU21">
            <v>6.0338994036816133E-2</v>
          </cell>
          <cell r="AV21">
            <v>6.1510111485610641E-2</v>
          </cell>
          <cell r="AW21">
            <v>0.76137096774193569</v>
          </cell>
          <cell r="AX21">
            <v>0.51422131147541006</v>
          </cell>
          <cell r="AY21">
            <v>0.74833333333333363</v>
          </cell>
          <cell r="AZ21">
            <v>0.95684873949579818</v>
          </cell>
          <cell r="BA21">
            <v>0.99336283185840613</v>
          </cell>
          <cell r="BB21">
            <v>8.8281356695613109</v>
          </cell>
          <cell r="BC21">
            <v>8.7934477964886337</v>
          </cell>
          <cell r="BD21">
            <v>11.272140166160257</v>
          </cell>
          <cell r="BE21">
            <v>15.857883525734158</v>
          </cell>
          <cell r="BF21">
            <v>16.14958594394335</v>
          </cell>
          <cell r="BG21">
            <v>12.180238620377542</v>
          </cell>
          <cell r="BH21">
            <v>6.4619562705187011E-2</v>
          </cell>
          <cell r="BI21">
            <v>4.488336873692466E-2</v>
          </cell>
          <cell r="BJ21">
            <v>5.2210925467190174E-2</v>
          </cell>
          <cell r="BK21">
            <v>4.9236342950965267E-2</v>
          </cell>
          <cell r="BL21">
            <v>5.2819149717764531E-2</v>
          </cell>
          <cell r="BM21">
            <v>6.2020677005818394E-3</v>
          </cell>
          <cell r="BN21">
            <v>5.1438915063104149E-3</v>
          </cell>
          <cell r="BO21">
            <v>6.3053167215972464E-3</v>
          </cell>
          <cell r="BP21">
            <v>5.6708392138443316E-3</v>
          </cell>
          <cell r="BQ21">
            <v>6.088613234232188E-3</v>
          </cell>
          <cell r="BR21">
            <v>0.18010000000000001</v>
          </cell>
          <cell r="BS21">
            <v>0.14319999999999999</v>
          </cell>
          <cell r="BT21">
            <v>0.11070000000000001</v>
          </cell>
          <cell r="BU21">
            <v>0.151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2.9139610389610389</v>
          </cell>
          <cell r="Q22">
            <v>25.979331210191084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563630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R22">
            <v>6.16</v>
          </cell>
          <cell r="AS22">
            <v>5.6666560509554138</v>
          </cell>
          <cell r="AT22">
            <v>4.1290445859872609</v>
          </cell>
          <cell r="AU22">
            <v>3.3650636942675161</v>
          </cell>
          <cell r="AV22">
            <v>3.167356687898089</v>
          </cell>
          <cell r="AW22">
            <v>25.853346774193543</v>
          </cell>
          <cell r="AX22">
            <v>20.205000000000005</v>
          </cell>
          <cell r="AY22">
            <v>14.004268292682932</v>
          </cell>
          <cell r="AZ22">
            <v>18.000672268907561</v>
          </cell>
          <cell r="BA22">
            <v>22.83570796460177</v>
          </cell>
          <cell r="BB22">
            <v>4.1969718789275232</v>
          </cell>
          <cell r="BC22">
            <v>3.565594914939894</v>
          </cell>
          <cell r="BD22">
            <v>3.3916486007947744</v>
          </cell>
          <cell r="BE22">
            <v>5.3492812928243323</v>
          </cell>
          <cell r="BF22">
            <v>7.2097051941933099</v>
          </cell>
          <cell r="BG22">
            <v>4.7426403763359675</v>
          </cell>
          <cell r="BH22">
            <v>0.24080417259839768</v>
          </cell>
          <cell r="BI22">
            <v>0.23625618278634111</v>
          </cell>
          <cell r="BJ22">
            <v>0.23318303963704104</v>
          </cell>
          <cell r="BK22">
            <v>0.19964613979787776</v>
          </cell>
          <cell r="BL22">
            <v>0.19148716387399828</v>
          </cell>
          <cell r="BM22">
            <v>3.2486790601996121E-2</v>
          </cell>
          <cell r="BN22">
            <v>3.3490541005109273E-2</v>
          </cell>
          <cell r="BO22">
            <v>3.4432831566438102E-2</v>
          </cell>
          <cell r="BP22">
            <v>2.9646035455562672E-2</v>
          </cell>
          <cell r="BQ22">
            <v>2.8953907433429276E-2</v>
          </cell>
          <cell r="BR22">
            <v>0.25</v>
          </cell>
          <cell r="BS22">
            <v>0.27</v>
          </cell>
          <cell r="BT22">
            <v>0.23</v>
          </cell>
          <cell r="BU22">
            <v>0.21</v>
          </cell>
        </row>
        <row r="23">
          <cell r="A23" t="str">
            <v>Banking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-3.3691826309067752E-2</v>
          </cell>
          <cell r="P24">
            <v>-30.868020939550448</v>
          </cell>
          <cell r="Q24">
            <v>1.0134779054916987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8143.2000000000007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AR24">
            <v>-3.3691826309067752E-2</v>
          </cell>
          <cell r="AS24">
            <v>6.6099872286079178E-2</v>
          </cell>
          <cell r="AT24">
            <v>6.7738058748403621E-2</v>
          </cell>
          <cell r="AU24">
            <v>9.8518518518518252E-3</v>
          </cell>
          <cell r="AV24">
            <v>-9.6363090676883797E-2</v>
          </cell>
          <cell r="AW24">
            <v>2.114112903225807</v>
          </cell>
          <cell r="AX24">
            <v>2.4221311475409846</v>
          </cell>
          <cell r="AY24">
            <v>2.9605691056910599</v>
          </cell>
          <cell r="AZ24">
            <v>5.4323109243697418</v>
          </cell>
          <cell r="BA24">
            <v>12.226460176991132</v>
          </cell>
          <cell r="BB24">
            <v>-62.748539774373079</v>
          </cell>
          <cell r="BC24">
            <v>36.643507222798256</v>
          </cell>
          <cell r="BD24">
            <v>43.706140394240798</v>
          </cell>
          <cell r="BE24">
            <v>551.39998104505048</v>
          </cell>
          <cell r="BF24">
            <v>-126.87907881647153</v>
          </cell>
          <cell r="BG24">
            <v>88.424402014248997</v>
          </cell>
          <cell r="BH24">
            <v>-2.564236527338264E-2</v>
          </cell>
          <cell r="BI24">
            <v>5.1626872104035777E-2</v>
          </cell>
          <cell r="BJ24">
            <v>5.2279797342585685E-2</v>
          </cell>
          <cell r="BK24">
            <v>7.7443808187328276E-3</v>
          </cell>
          <cell r="BL24">
            <v>-7.8658572881957059E-2</v>
          </cell>
          <cell r="BM24">
            <v>-3.2830207369899819E-2</v>
          </cell>
          <cell r="BN24">
            <v>6.5487982022380931E-2</v>
          </cell>
          <cell r="BO24">
            <v>7.1710543527573528E-2</v>
          </cell>
          <cell r="BP24">
            <v>1.1874937846692272E-2</v>
          </cell>
          <cell r="BQ24">
            <v>-0.12852940439977917</v>
          </cell>
          <cell r="BR24">
            <v>0.25003206502766612</v>
          </cell>
          <cell r="BS24">
            <v>0.29025123537017566</v>
          </cell>
          <cell r="BT24">
            <v>0.27608505481193391</v>
          </cell>
          <cell r="BU24">
            <v>0.28547751256837467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9.7802713913664441</v>
          </cell>
          <cell r="Q25">
            <v>39.994599999999998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65700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AR25">
            <v>3.0673995433789871</v>
          </cell>
          <cell r="AS25">
            <v>0.87841095890410392</v>
          </cell>
          <cell r="AT25">
            <v>3.0673995433789871</v>
          </cell>
          <cell r="AU25">
            <v>-0.9204958904109577</v>
          </cell>
          <cell r="AV25">
            <v>3.5593146118721442</v>
          </cell>
          <cell r="AW25">
            <v>93.648346774193541</v>
          </cell>
          <cell r="AX25">
            <v>78.163196721311508</v>
          </cell>
          <cell r="AY25">
            <v>98.456626016260188</v>
          </cell>
          <cell r="AZ25">
            <v>139.94647058823531</v>
          </cell>
          <cell r="BA25">
            <v>185.99070796460177</v>
          </cell>
          <cell r="BB25">
            <v>30.530208226813635</v>
          </cell>
          <cell r="BC25">
            <v>88.982492680677694</v>
          </cell>
          <cell r="BD25">
            <v>32.097750757243155</v>
          </cell>
          <cell r="BE25">
            <v>-152.03378097185839</v>
          </cell>
          <cell r="BF25">
            <v>52.254641200928724</v>
          </cell>
          <cell r="BG25">
            <v>10.366262378760963</v>
          </cell>
          <cell r="BH25">
            <v>4.4889796387008789E-2</v>
          </cell>
          <cell r="BI25">
            <v>1.2855087271215555E-2</v>
          </cell>
          <cell r="BJ25">
            <v>4.6288819278085293E-2</v>
          </cell>
          <cell r="BK25">
            <v>-1.5552331315977976E-2</v>
          </cell>
          <cell r="BL25">
            <v>6.1238549809141597E-2</v>
          </cell>
          <cell r="BM25">
            <v>0.10292720155946763</v>
          </cell>
          <cell r="BN25">
            <v>2.9475254377710258E-2</v>
          </cell>
          <cell r="BO25">
            <v>0.10394844813195461</v>
          </cell>
          <cell r="BP25">
            <v>-4.4796480646353713E-2</v>
          </cell>
          <cell r="BQ25">
            <v>0.16690879819151161</v>
          </cell>
          <cell r="BR25">
            <v>0.34009537083032904</v>
          </cell>
          <cell r="BS25">
            <v>0.38369896932108782</v>
          </cell>
          <cell r="BT25">
            <v>0.34009537083032904</v>
          </cell>
          <cell r="BU25">
            <v>0.41001442244091402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104.76073541340132</v>
          </cell>
          <cell r="Q26">
            <v>4.9274409302325584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108360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AR26">
            <v>0</v>
          </cell>
          <cell r="AS26">
            <v>0.12027406976744236</v>
          </cell>
          <cell r="AT26">
            <v>0.30845906976744203</v>
          </cell>
          <cell r="AU26">
            <v>0.22633604651162767</v>
          </cell>
          <cell r="AV26">
            <v>0.24482558139534874</v>
          </cell>
          <cell r="AW26">
            <v>43.147943548387111</v>
          </cell>
          <cell r="AX26">
            <v>30.760327868852475</v>
          </cell>
          <cell r="AY26">
            <v>19.139146341463405</v>
          </cell>
          <cell r="AZ26">
            <v>18.561050420168055</v>
          </cell>
          <cell r="BA26">
            <v>27.797256637168168</v>
          </cell>
          <cell r="BB26">
            <v>358.74684902420307</v>
          </cell>
          <cell r="BC26">
            <v>99.722559275186015</v>
          </cell>
          <cell r="BD26">
            <v>84.560752193222399</v>
          </cell>
          <cell r="BE26">
            <v>75.813361963165676</v>
          </cell>
          <cell r="BF26">
            <v>0</v>
          </cell>
          <cell r="BG26">
            <v>123.76870449115543</v>
          </cell>
          <cell r="BH26">
            <v>7.2004655993444973E-3</v>
          </cell>
          <cell r="BI26">
            <v>8.3349378486993156E-2</v>
          </cell>
          <cell r="BJ26">
            <v>7.1375650345888497E-2</v>
          </cell>
          <cell r="BK26">
            <v>8.6395295303263647E-2</v>
          </cell>
          <cell r="BL26">
            <v>0</v>
          </cell>
          <cell r="BM26">
            <v>3.6696644584910017E-2</v>
          </cell>
          <cell r="BN26">
            <v>0.20276568707446604</v>
          </cell>
          <cell r="BO26">
            <v>0.16605309597414916</v>
          </cell>
          <cell r="BP26">
            <v>0.18672519133456758</v>
          </cell>
          <cell r="BQ26">
            <v>0</v>
          </cell>
          <cell r="BR26">
            <v>0.46358588665209599</v>
          </cell>
          <cell r="BS26">
            <v>0.46021605919267927</v>
          </cell>
          <cell r="BT26">
            <v>0.43882747570800845</v>
          </cell>
          <cell r="BU26">
            <v>0.4813820032727536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2.4297430000000024</v>
          </cell>
          <cell r="P27">
            <v>19.755175753155768</v>
          </cell>
          <cell r="Q27">
            <v>20.853556500000003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384000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AR27">
            <v>2.4297430000000024</v>
          </cell>
          <cell r="AS27">
            <v>4.1310698749999997</v>
          </cell>
          <cell r="AT27">
            <v>3.5521206250000015</v>
          </cell>
          <cell r="AU27">
            <v>4.7570153749999999</v>
          </cell>
          <cell r="AV27">
            <v>5.3150316249999969</v>
          </cell>
          <cell r="AW27">
            <v>110.27701612903225</v>
          </cell>
          <cell r="AX27">
            <v>148.63815573770489</v>
          </cell>
          <cell r="AY27">
            <v>126.47837398373979</v>
          </cell>
          <cell r="AZ27">
            <v>137.68747899159661</v>
          </cell>
          <cell r="BA27">
            <v>164.00871681415924</v>
          </cell>
          <cell r="BB27">
            <v>45.386288232554691</v>
          </cell>
          <cell r="BC27">
            <v>35.980547469607956</v>
          </cell>
          <cell r="BD27">
            <v>35.606441147741073</v>
          </cell>
          <cell r="BE27">
            <v>28.94408954723982</v>
          </cell>
          <cell r="BF27">
            <v>30.857524166501896</v>
          </cell>
          <cell r="BG27">
            <v>35.354978112729086</v>
          </cell>
          <cell r="BH27">
            <v>5.0455863865502812E-2</v>
          </cell>
          <cell r="BI27">
            <v>8.8203044832209074E-2</v>
          </cell>
          <cell r="BJ27">
            <v>7.8568798167029219E-2</v>
          </cell>
          <cell r="BK27">
            <v>0.10789209604482183</v>
          </cell>
          <cell r="BL27">
            <v>0.14126592814528055</v>
          </cell>
          <cell r="BM27">
            <v>0.11264230741066109</v>
          </cell>
          <cell r="BN27">
            <v>0.19202433545389058</v>
          </cell>
          <cell r="BO27">
            <v>0.16803076104975467</v>
          </cell>
          <cell r="BP27">
            <v>0.2210728804861482</v>
          </cell>
          <cell r="BQ27">
            <v>0.29909775854997356</v>
          </cell>
          <cell r="BR27">
            <v>0.39120932462155722</v>
          </cell>
          <cell r="BS27">
            <v>0.41661281456218296</v>
          </cell>
          <cell r="BT27">
            <v>0.43196041187156198</v>
          </cell>
          <cell r="BU27">
            <v>0.48471961382782136</v>
          </cell>
        </row>
        <row r="28">
          <cell r="A28" t="str">
            <v>Brewers/Distillers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34.848516572098575</v>
          </cell>
          <cell r="Q29">
            <v>25.379580517503804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199728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AR29">
            <v>0.43617351598173515</v>
          </cell>
          <cell r="AS29">
            <v>0.2453465666666666</v>
          </cell>
          <cell r="AT29">
            <v>9.5418984398782422E-2</v>
          </cell>
          <cell r="AU29">
            <v>9.1408527321156702E-2</v>
          </cell>
          <cell r="AV29">
            <v>0.14599405281582958</v>
          </cell>
          <cell r="AW29">
            <v>22.115161290322575</v>
          </cell>
          <cell r="AX29">
            <v>7.264959016393453</v>
          </cell>
          <cell r="AY29">
            <v>6.9636991869918727</v>
          </cell>
          <cell r="AZ29">
            <v>9.5854621848739594</v>
          </cell>
          <cell r="BA29">
            <v>11.309380530973455</v>
          </cell>
          <cell r="BB29">
            <v>50.702668731607844</v>
          </cell>
          <cell r="BC29">
            <v>29.611007462206679</v>
          </cell>
          <cell r="BD29">
            <v>72.980227476417497</v>
          </cell>
          <cell r="BE29">
            <v>104.86398223216297</v>
          </cell>
          <cell r="BF29">
            <v>77.464665942524078</v>
          </cell>
          <cell r="BG29">
            <v>67.124510368983806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6.4638442323704606</v>
          </cell>
          <cell r="Q30">
            <v>56.70189655172414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2523000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AR30">
            <v>22.432471264367816</v>
          </cell>
          <cell r="AS30">
            <v>11.738390804597701</v>
          </cell>
          <cell r="AT30">
            <v>8.2102298850574709</v>
          </cell>
          <cell r="AU30">
            <v>10.420862068965517</v>
          </cell>
          <cell r="AV30">
            <v>9.166724137931034</v>
          </cell>
          <cell r="AW30">
            <v>230.96411290322575</v>
          </cell>
          <cell r="AX30">
            <v>197.48963114754105</v>
          </cell>
          <cell r="AY30">
            <v>167.26902439024391</v>
          </cell>
          <cell r="AZ30">
            <v>166.72449579831934</v>
          </cell>
          <cell r="BA30">
            <v>223.47694690265487</v>
          </cell>
          <cell r="BB30">
            <v>10.295972752235004</v>
          </cell>
          <cell r="BC30">
            <v>16.824250822368953</v>
          </cell>
          <cell r="BD30">
            <v>20.373244931262121</v>
          </cell>
          <cell r="BE30">
            <v>15.999107818041598</v>
          </cell>
          <cell r="BF30">
            <v>24.379150451133189</v>
          </cell>
          <cell r="BG30">
            <v>17.57434535500817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-18.636802537042243</v>
          </cell>
          <cell r="Q31">
            <v>8.249417628801984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257760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AR31">
            <v>-0.85851636664597519</v>
          </cell>
          <cell r="AS31">
            <v>-2.1478217877094976</v>
          </cell>
          <cell r="AT31">
            <v>1.0489621973929235</v>
          </cell>
          <cell r="AU31">
            <v>1.6758704531347</v>
          </cell>
          <cell r="AV31">
            <v>2.099340285536933</v>
          </cell>
          <cell r="AW31">
            <v>34.231088709677422</v>
          </cell>
          <cell r="AX31">
            <v>48.468524590163966</v>
          </cell>
          <cell r="AY31">
            <v>65.490650406504074</v>
          </cell>
          <cell r="AZ31">
            <v>93.281050420168015</v>
          </cell>
          <cell r="BA31">
            <v>109.47115044247792</v>
          </cell>
          <cell r="BB31">
            <v>-39.872377556889646</v>
          </cell>
          <cell r="BC31">
            <v>-22.566362287372208</v>
          </cell>
          <cell r="BD31">
            <v>62.433756496920147</v>
          </cell>
          <cell r="BE31">
            <v>55.661253676074239</v>
          </cell>
          <cell r="BF31">
            <v>52.145500754052023</v>
          </cell>
          <cell r="BG31">
            <v>21.56035421655691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</row>
        <row r="32">
          <cell r="A32" t="str">
            <v>Industrial Goods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6.7818688398765739</v>
          </cell>
          <cell r="Q33">
            <v>9.9975329514871287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2173.65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AR33">
            <v>1.1058898626733831</v>
          </cell>
          <cell r="AS33">
            <v>0.84975156993996348</v>
          </cell>
          <cell r="AT33">
            <v>0.77291767303843784</v>
          </cell>
          <cell r="AU33">
            <v>0.93208198191981295</v>
          </cell>
          <cell r="AV33">
            <v>0.513449727417017</v>
          </cell>
          <cell r="AW33">
            <v>8.2735080645161112</v>
          </cell>
          <cell r="AX33">
            <v>6.7287295081967056</v>
          </cell>
          <cell r="AY33">
            <v>7.8978455284553242</v>
          </cell>
          <cell r="AZ33">
            <v>9.6566386554621761</v>
          </cell>
          <cell r="BA33">
            <v>8.9506194690265346</v>
          </cell>
          <cell r="BB33">
            <v>7.4813128718945805</v>
          </cell>
          <cell r="BC33">
            <v>7.9184666980634146</v>
          </cell>
          <cell r="BD33">
            <v>10.218223497734096</v>
          </cell>
          <cell r="BE33">
            <v>10.360288947515496</v>
          </cell>
          <cell r="BF33">
            <v>17.432319058876356</v>
          </cell>
          <cell r="BG33">
            <v>10.68212221481679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8.8131971776087159</v>
          </cell>
          <cell r="Q34">
            <v>4.7255371428571422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17885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AR34">
            <v>2.8990614285714278</v>
          </cell>
          <cell r="AS34">
            <v>2.1410428571428568</v>
          </cell>
          <cell r="AT34">
            <v>2.2905099999999998</v>
          </cell>
          <cell r="AU34">
            <v>2.4850842857142852</v>
          </cell>
          <cell r="AV34">
            <v>2.3748928571428576</v>
          </cell>
          <cell r="AW34">
            <v>34.290967741935567</v>
          </cell>
          <cell r="AX34">
            <v>32.984795081967199</v>
          </cell>
          <cell r="AY34">
            <v>35.35223577235773</v>
          </cell>
          <cell r="AZ34">
            <v>38.251176470588277</v>
          </cell>
          <cell r="BA34">
            <v>41.022035398230109</v>
          </cell>
          <cell r="BB34">
            <v>11.828299809029279</v>
          </cell>
          <cell r="BC34">
            <v>15.405948074287592</v>
          </cell>
          <cell r="BD34">
            <v>15.43422022709254</v>
          </cell>
          <cell r="BE34">
            <v>15.392305480533745</v>
          </cell>
          <cell r="BF34">
            <v>17.273215199940491</v>
          </cell>
          <cell r="BG34">
            <v>15.066797758176728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</row>
        <row r="35">
          <cell r="A35" t="str">
            <v>Industrial Goods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0.79092111959287403</v>
          </cell>
          <cell r="P36">
            <v>5.1206117774231821</v>
          </cell>
          <cell r="Q36">
            <v>4.6869092451229859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2387.4749999999999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AR36">
            <v>0.79092111959287403</v>
          </cell>
          <cell r="AS36">
            <v>0.58958100084817577</v>
          </cell>
          <cell r="AT36">
            <v>0.7238676844783708</v>
          </cell>
          <cell r="AU36">
            <v>0.56730619168787066</v>
          </cell>
          <cell r="AV36">
            <v>0.65078371501272225</v>
          </cell>
          <cell r="AW36">
            <v>5.3918548387096923</v>
          </cell>
          <cell r="AX36">
            <v>4.6279835390946529</v>
          </cell>
          <cell r="AY36">
            <v>4.0636178861788599</v>
          </cell>
          <cell r="AZ36">
            <v>4.222647058823533</v>
          </cell>
          <cell r="BA36">
            <v>4.4492477876106191</v>
          </cell>
          <cell r="BB36">
            <v>6.8171840467291416</v>
          </cell>
          <cell r="BC36">
            <v>7.8496144421831779</v>
          </cell>
          <cell r="BD36">
            <v>5.6137578362918079</v>
          </cell>
          <cell r="BE36">
            <v>7.443329758591485</v>
          </cell>
          <cell r="BF36">
            <v>6.8367534174140179</v>
          </cell>
          <cell r="BG36">
            <v>6.9121279002419254</v>
          </cell>
          <cell r="BH36">
            <v>1.0525549832641279</v>
          </cell>
          <cell r="BI36">
            <v>1.0596716245372155</v>
          </cell>
          <cell r="BJ36">
            <v>1.0824842908671037</v>
          </cell>
          <cell r="BK36">
            <v>0.99162521690669725</v>
          </cell>
          <cell r="BL36">
            <v>1.0512891402800244</v>
          </cell>
          <cell r="BM36">
            <v>0.1762576438495361</v>
          </cell>
          <cell r="BN36">
            <v>0.14015415997853059</v>
          </cell>
          <cell r="BO36">
            <v>0.18376821742632748</v>
          </cell>
          <cell r="BP36">
            <v>0.15653125902474468</v>
          </cell>
          <cell r="BQ36">
            <v>0.19357763677418527</v>
          </cell>
          <cell r="BR36">
            <v>0.27581523250805434</v>
          </cell>
          <cell r="BS36">
            <v>0.33093270097782845</v>
          </cell>
          <cell r="BT36">
            <v>0.29971356315325504</v>
          </cell>
          <cell r="BU36">
            <v>0.29527019162984569</v>
          </cell>
        </row>
        <row r="37">
          <cell r="A37" t="str">
            <v>Services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12.978434140063881</v>
          </cell>
          <cell r="Q38">
            <v>11.362364987405542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25011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AR38">
            <v>0.48542065491184061</v>
          </cell>
          <cell r="AS38">
            <v>0.92861385390428208</v>
          </cell>
          <cell r="AT38">
            <v>0.53644559193954511</v>
          </cell>
          <cell r="AU38">
            <v>1.1513317380352663</v>
          </cell>
          <cell r="AV38">
            <v>1.2802889168765745</v>
          </cell>
          <cell r="AW38">
            <v>17.761532258064513</v>
          </cell>
          <cell r="AX38">
            <v>19.770655737704917</v>
          </cell>
          <cell r="AY38">
            <v>20.084999999999951</v>
          </cell>
          <cell r="AZ38">
            <v>27.638277310924359</v>
          </cell>
          <cell r="BA38">
            <v>33.863451327433616</v>
          </cell>
          <cell r="BB38">
            <v>36.589980418715932</v>
          </cell>
          <cell r="BC38">
            <v>21.290502671891861</v>
          </cell>
          <cell r="BD38">
            <v>37.440889256600393</v>
          </cell>
          <cell r="BE38">
            <v>24.005485472057554</v>
          </cell>
          <cell r="BF38">
            <v>26.449851186752248</v>
          </cell>
          <cell r="BG38">
            <v>29.155341801203598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0.30359702668589789</v>
          </cell>
          <cell r="BS38">
            <v>0.35097150624341084</v>
          </cell>
          <cell r="BT38">
            <v>0.2905519578523254</v>
          </cell>
          <cell r="BU38">
            <v>0.27970779777991633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1.9707494243739081</v>
          </cell>
          <cell r="Q39">
            <v>2.6431618942189421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40650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AR39">
            <v>0.50742118081180831</v>
          </cell>
          <cell r="AS39">
            <v>0.26094159901599018</v>
          </cell>
          <cell r="AT39">
            <v>-2.7724428044280477E-2</v>
          </cell>
          <cell r="AU39">
            <v>4.9976801968019693E-2</v>
          </cell>
          <cell r="AV39">
            <v>8.1285608856088612E-2</v>
          </cell>
          <cell r="AW39">
            <v>1.5038306451612897</v>
          </cell>
          <cell r="AX39">
            <v>1.1768852459016399</v>
          </cell>
          <cell r="AY39">
            <v>1.1378048780487811</v>
          </cell>
          <cell r="AZ39">
            <v>2.517016806722689</v>
          </cell>
          <cell r="BA39">
            <v>4.4834513274336274</v>
          </cell>
          <cell r="BB39">
            <v>2.9636733783074547</v>
          </cell>
          <cell r="BC39">
            <v>4.5101480574184798</v>
          </cell>
          <cell r="BD39">
            <v>-41.039796248691559</v>
          </cell>
          <cell r="BE39">
            <v>50.363702910268962</v>
          </cell>
          <cell r="BF39">
            <v>55.156766253314458</v>
          </cell>
          <cell r="BG39">
            <v>14.390898870123561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-2.1739015684564698</v>
          </cell>
          <cell r="Q40">
            <v>26.112467708333334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20592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AR40">
            <v>-3.2890173611111093</v>
          </cell>
          <cell r="AS40">
            <v>0.45985659722221967</v>
          </cell>
          <cell r="AT40">
            <v>2.1853111111111096</v>
          </cell>
          <cell r="AU40">
            <v>1.7871364583333313</v>
          </cell>
          <cell r="AV40">
            <v>3.7259586805555558</v>
          </cell>
          <cell r="AW40">
            <v>13.997580645161284</v>
          </cell>
          <cell r="AX40">
            <v>15.919426229508183</v>
          </cell>
          <cell r="AY40">
            <v>19.419959349593519</v>
          </cell>
          <cell r="AZ40">
            <v>34.419621848739489</v>
          </cell>
          <cell r="BA40">
            <v>58.820884955752248</v>
          </cell>
          <cell r="BB40">
            <v>-4.2558548977779074</v>
          </cell>
          <cell r="BC40">
            <v>34.618240394223001</v>
          </cell>
          <cell r="BD40">
            <v>8.8865879328822643</v>
          </cell>
          <cell r="BE40">
            <v>19.259649529414752</v>
          </cell>
          <cell r="BF40">
            <v>15.786778651818492</v>
          </cell>
          <cell r="BG40">
            <v>14.859080322112121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16.811481017836769</v>
          </cell>
          <cell r="Q41">
            <v>14.662638956521739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153525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AR41">
            <v>1.588200347826086</v>
          </cell>
          <cell r="AS41">
            <v>1.2956669565217378</v>
          </cell>
          <cell r="AT41">
            <v>0.53424086956521821</v>
          </cell>
          <cell r="AU41">
            <v>0.20736800000000039</v>
          </cell>
          <cell r="AV41">
            <v>0.41953791304347776</v>
          </cell>
          <cell r="AW41">
            <v>48.246572580645129</v>
          </cell>
          <cell r="AX41">
            <v>37.820901639344257</v>
          </cell>
          <cell r="AY41">
            <v>36.995487804878032</v>
          </cell>
          <cell r="AZ41">
            <v>40.252226890756283</v>
          </cell>
          <cell r="BA41">
            <v>46.802743362831883</v>
          </cell>
          <cell r="BB41">
            <v>30.378140041767775</v>
          </cell>
          <cell r="BC41">
            <v>29.190295738401602</v>
          </cell>
          <cell r="BD41">
            <v>69.248703931966318</v>
          </cell>
          <cell r="BE41">
            <v>194.11011771708368</v>
          </cell>
          <cell r="BF41">
            <v>111.55783996566146</v>
          </cell>
          <cell r="BG41">
            <v>86.897019478976162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</row>
        <row r="42">
          <cell r="A42" t="str">
            <v>Conglomerates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4.0129043571461906</v>
          </cell>
          <cell r="Q43">
            <v>26.831734848484849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24486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AR43">
            <v>4.622587121212125</v>
          </cell>
          <cell r="AS43">
            <v>1.9485151515151373</v>
          </cell>
          <cell r="AT43">
            <v>-1.817384090909079</v>
          </cell>
          <cell r="AU43">
            <v>1.8485909090909041</v>
          </cell>
          <cell r="AV43">
            <v>6.2424083333333416</v>
          </cell>
          <cell r="AW43">
            <v>25.467782258064531</v>
          </cell>
          <cell r="AX43">
            <v>35.073483606557346</v>
          </cell>
          <cell r="AY43">
            <v>42.437398373983804</v>
          </cell>
          <cell r="AZ43">
            <v>44.884285714285724</v>
          </cell>
          <cell r="BA43">
            <v>68.692212389380629</v>
          </cell>
          <cell r="BB43">
            <v>5.5094218000128086</v>
          </cell>
          <cell r="BC43">
            <v>18.000108225632584</v>
          </cell>
          <cell r="BD43">
            <v>-23.350814275454599</v>
          </cell>
          <cell r="BE43">
            <v>24.280269633241254</v>
          </cell>
          <cell r="BF43">
            <v>11.004120320450125</v>
          </cell>
          <cell r="BG43">
            <v>7.0886211407764348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</row>
        <row r="44">
          <cell r="A44" t="str">
            <v>Construction/Real Estate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6.1958459669085526</v>
          </cell>
          <cell r="Q45">
            <v>0.90512386363636366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AR45">
            <v>0.25016761363636353</v>
          </cell>
          <cell r="AS45">
            <v>0.1463056818181819</v>
          </cell>
          <cell r="AT45">
            <v>0.10826761363636341</v>
          </cell>
          <cell r="AU45">
            <v>8.4777840909090768E-2</v>
          </cell>
          <cell r="AV45">
            <v>0.11767954545454531</v>
          </cell>
          <cell r="AW45">
            <v>2.8611693548387103</v>
          </cell>
          <cell r="AX45">
            <v>1.9830165289256212</v>
          </cell>
          <cell r="AY45">
            <v>1.6571544715447135</v>
          </cell>
          <cell r="AZ45">
            <v>1.5851260504201676</v>
          </cell>
          <cell r="BA45">
            <v>1.8510619469026544</v>
          </cell>
          <cell r="BB45">
            <v>11.43700942439985</v>
          </cell>
          <cell r="BC45">
            <v>13.553926985487621</v>
          </cell>
          <cell r="BD45">
            <v>15.306095847928912</v>
          </cell>
          <cell r="BE45">
            <v>18.697410000331747</v>
          </cell>
          <cell r="BF45">
            <v>15.729683011204713</v>
          </cell>
          <cell r="BG45">
            <v>14.944825053870568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</row>
        <row r="46">
          <cell r="A46" t="str">
            <v>Industrial Goods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22.498283895344979</v>
          </cell>
          <cell r="Q47">
            <v>6.7426308510638302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18518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AR47">
            <v>0.43781117021276544</v>
          </cell>
          <cell r="AS47">
            <v>0.15957340425532024</v>
          </cell>
          <cell r="AT47">
            <v>-0.15766117021276671</v>
          </cell>
          <cell r="AU47">
            <v>0.61345478723404256</v>
          </cell>
          <cell r="AV47">
            <v>1.1368718085106371</v>
          </cell>
          <cell r="AW47">
            <v>12.254637096774198</v>
          </cell>
          <cell r="AX47">
            <v>10.884139344262305</v>
          </cell>
          <cell r="AY47">
            <v>15.113170731707315</v>
          </cell>
          <cell r="AZ47">
            <v>32.384915966386586</v>
          </cell>
          <cell r="BA47">
            <v>65.325442477876109</v>
          </cell>
          <cell r="BB47">
            <v>27.990690805853003</v>
          </cell>
          <cell r="BC47">
            <v>68.207727942229596</v>
          </cell>
          <cell r="BD47">
            <v>-95.858547233360042</v>
          </cell>
          <cell r="BE47">
            <v>52.79103960114869</v>
          </cell>
          <cell r="BF47">
            <v>57.46069344744852</v>
          </cell>
          <cell r="BG47">
            <v>22.118320912663954</v>
          </cell>
          <cell r="BH47">
            <v>2.9066106118130937E-2</v>
          </cell>
          <cell r="BI47">
            <v>1.0520670304779697E-2</v>
          </cell>
          <cell r="BJ47">
            <v>-1.0383432142896771E-2</v>
          </cell>
          <cell r="BK47">
            <v>4.0305065199308508E-2</v>
          </cell>
          <cell r="BL47">
            <v>7.4183394659995308E-2</v>
          </cell>
          <cell r="BM47">
            <v>6.8011842192198954E-2</v>
          </cell>
          <cell r="BN47">
            <v>2.508644847777778E-2</v>
          </cell>
          <cell r="BO47">
            <v>-2.4637642328947496E-2</v>
          </cell>
          <cell r="BP47">
            <v>9.2135538971672495E-2</v>
          </cell>
          <cell r="BQ47">
            <v>0.16764008112976767</v>
          </cell>
          <cell r="BR47">
            <v>0.22116476418641631</v>
          </cell>
          <cell r="BS47">
            <v>0.22476597703601206</v>
          </cell>
          <cell r="BT47">
            <v>0.22883715856983172</v>
          </cell>
          <cell r="BU47">
            <v>0.32094033198834115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-95.648366377720791</v>
          </cell>
          <cell r="Q48">
            <v>6.9330229999999995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110750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AR48">
            <v>-0.23157739999999999</v>
          </cell>
          <cell r="AS48">
            <v>3.0646090000000004</v>
          </cell>
          <cell r="AT48">
            <v>2.1138573999999992</v>
          </cell>
          <cell r="AU48">
            <v>-2.535861000000001</v>
          </cell>
          <cell r="AV48">
            <v>-1.2219015999999998</v>
          </cell>
          <cell r="AW48">
            <v>10.64967741935483</v>
          </cell>
          <cell r="AX48">
            <v>5.895450819672134</v>
          </cell>
          <cell r="AY48">
            <v>3.9469158878504698</v>
          </cell>
          <cell r="AZ48">
            <v>3.3036554621848739</v>
          </cell>
          <cell r="BA48">
            <v>7.9113716814159281</v>
          </cell>
          <cell r="BB48">
            <v>-45.987550682211783</v>
          </cell>
          <cell r="BC48">
            <v>1.9237203896719397</v>
          </cell>
          <cell r="BD48">
            <v>1.8671627934081416</v>
          </cell>
          <cell r="BE48">
            <v>-1.3027746639838984</v>
          </cell>
          <cell r="BF48">
            <v>-6.4746389409883163</v>
          </cell>
          <cell r="BG48">
            <v>-9.9948162208207822</v>
          </cell>
          <cell r="BH48">
            <v>-1.3363197986773247E-2</v>
          </cell>
          <cell r="BI48">
            <v>0.19613901112864818</v>
          </cell>
          <cell r="BJ48">
            <v>0.17313790062320356</v>
          </cell>
          <cell r="BK48">
            <v>-0.24346648611011418</v>
          </cell>
          <cell r="BL48">
            <v>-0.11148434306228429</v>
          </cell>
          <cell r="BM48">
            <v>-5.6295588500969676E-2</v>
          </cell>
          <cell r="BN48">
            <v>0.89904417211127174</v>
          </cell>
          <cell r="BO48">
            <v>1.0320472449786828</v>
          </cell>
          <cell r="BP48">
            <v>-3.8792671026390111</v>
          </cell>
          <cell r="BQ48">
            <v>-0.6358684497673428</v>
          </cell>
          <cell r="BR48">
            <v>9.1169946208085689E-2</v>
          </cell>
          <cell r="BS48">
            <v>0.23759751125044606</v>
          </cell>
          <cell r="BT48">
            <v>0.27747948845691617</v>
          </cell>
          <cell r="BU48">
            <v>9.3032759253742964E-2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5.5695938036994797</v>
          </cell>
          <cell r="Q49">
            <v>8.2479323333333348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122399.99999999999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AR49">
            <v>1.8313723333333347</v>
          </cell>
          <cell r="AS49">
            <v>3.3153004166666653</v>
          </cell>
          <cell r="AT49">
            <v>1.1996614999999986</v>
          </cell>
          <cell r="AU49">
            <v>0.96125516666666622</v>
          </cell>
          <cell r="AV49">
            <v>0.96964824999999955</v>
          </cell>
          <cell r="AW49">
            <v>17.677862903225812</v>
          </cell>
          <cell r="AX49">
            <v>10.540737704918037</v>
          </cell>
          <cell r="AY49">
            <v>6.1818699186991788</v>
          </cell>
          <cell r="AZ49">
            <v>6.4301680672268891</v>
          </cell>
          <cell r="BA49">
            <v>9.1721681415929179</v>
          </cell>
          <cell r="BB49">
            <v>9.6527956557309196</v>
          </cell>
          <cell r="BC49">
            <v>3.1794215848215992</v>
          </cell>
          <cell r="BD49">
            <v>5.1530118443404129</v>
          </cell>
          <cell r="BE49">
            <v>6.6893456495268691</v>
          </cell>
          <cell r="BF49">
            <v>9.4592736506180692</v>
          </cell>
          <cell r="BG49">
            <v>6.8267696770075732</v>
          </cell>
          <cell r="BH49">
            <v>0.16061684520313321</v>
          </cell>
          <cell r="BI49">
            <v>0.30800087010954852</v>
          </cell>
          <cell r="BJ49">
            <v>0.12774942476016971</v>
          </cell>
          <cell r="BK49">
            <v>0.12421724174722737</v>
          </cell>
          <cell r="BL49">
            <v>0.13225393387625531</v>
          </cell>
          <cell r="BM49">
            <v>0.31818957347289073</v>
          </cell>
          <cell r="BN49">
            <v>0.63062872317009844</v>
          </cell>
          <cell r="BO49">
            <v>0.25857969613548609</v>
          </cell>
          <cell r="BP49">
            <v>0.22106227206728926</v>
          </cell>
          <cell r="BQ49">
            <v>0.23651961724683143</v>
          </cell>
          <cell r="BR49">
            <v>0.26391265782586909</v>
          </cell>
          <cell r="BS49">
            <v>0.24942520603382659</v>
          </cell>
          <cell r="BT49">
            <v>0.13544610203888943</v>
          </cell>
          <cell r="BU49">
            <v>0.20511487943471612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0.97564536585366601</v>
          </cell>
          <cell r="P50">
            <v>15.374438832982479</v>
          </cell>
          <cell r="Q50">
            <v>36.822486585365866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61500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AR50">
            <v>0.97564536585366601</v>
          </cell>
          <cell r="AS50">
            <v>3.320920487804873</v>
          </cell>
          <cell r="AT50">
            <v>6.319405365853636</v>
          </cell>
          <cell r="AU50">
            <v>3.9482517073170889</v>
          </cell>
          <cell r="AV50">
            <v>3.3160336585365822</v>
          </cell>
          <cell r="AW50">
            <v>27.959395161290317</v>
          </cell>
          <cell r="AX50">
            <v>24.63803278688524</v>
          </cell>
          <cell r="AY50">
            <v>20.011260162601619</v>
          </cell>
          <cell r="AZ50">
            <v>29.207394957983208</v>
          </cell>
          <cell r="BA50">
            <v>70.90243362831859</v>
          </cell>
          <cell r="BB50">
            <v>28.657334047629618</v>
          </cell>
          <cell r="BC50">
            <v>7.4190372450533948</v>
          </cell>
          <cell r="BD50">
            <v>3.16663657481616</v>
          </cell>
          <cell r="BE50">
            <v>7.3975514032843108</v>
          </cell>
          <cell r="BF50">
            <v>21.381699020392016</v>
          </cell>
          <cell r="BG50">
            <v>13.604451658235101</v>
          </cell>
          <cell r="BH50">
            <v>1.1468306266884627E-2</v>
          </cell>
          <cell r="BI50">
            <v>4.0620371168704365E-2</v>
          </cell>
          <cell r="BJ50">
            <v>8.1757451149723992E-2</v>
          </cell>
          <cell r="BK50">
            <v>5.2655782976502516E-2</v>
          </cell>
          <cell r="BL50">
            <v>4.6927740064820478E-2</v>
          </cell>
          <cell r="BM50">
            <v>3.6798959130367744E-2</v>
          </cell>
          <cell r="BN50">
            <v>0.13581982841609028</v>
          </cell>
          <cell r="BO50">
            <v>0.29557954908822703</v>
          </cell>
          <cell r="BP50">
            <v>0.19054858535550961</v>
          </cell>
          <cell r="BQ50">
            <v>0.16238458256952312</v>
          </cell>
          <cell r="BR50">
            <v>0.10115110929632891</v>
          </cell>
          <cell r="BS50">
            <v>0.12673448903678838</v>
          </cell>
          <cell r="BT50">
            <v>0.10982547912087778</v>
          </cell>
          <cell r="BU50">
            <v>0.11454643391084154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8.6214375788146481E-3</v>
          </cell>
          <cell r="P51">
            <v>115.9899368125436</v>
          </cell>
          <cell r="Q51">
            <v>7.1460186633039093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7930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AR51">
            <v>8.6214375788146481E-3</v>
          </cell>
          <cell r="AS51">
            <v>0.55825699873896673</v>
          </cell>
          <cell r="AT51">
            <v>0.54286948297604065</v>
          </cell>
          <cell r="AU51">
            <v>-0.14058663303909191</v>
          </cell>
          <cell r="AV51">
            <v>1.0732871374527113</v>
          </cell>
          <cell r="AW51">
            <v>2.0261693548387081</v>
          </cell>
          <cell r="AX51">
            <v>1.6443852459016395</v>
          </cell>
          <cell r="AY51">
            <v>1.4489024390243914</v>
          </cell>
          <cell r="AZ51">
            <v>2.8996218487394971</v>
          </cell>
          <cell r="BA51">
            <v>3.8525221238938046</v>
          </cell>
          <cell r="BB51">
            <v>235.01525543925399</v>
          </cell>
          <cell r="BC51">
            <v>2.9455703190754465</v>
          </cell>
          <cell r="BD51">
            <v>2.6689701382391728</v>
          </cell>
          <cell r="BE51">
            <v>-20.625160344605593</v>
          </cell>
          <cell r="BF51">
            <v>3.5894608157116252</v>
          </cell>
          <cell r="BG51">
            <v>44.718819273534919</v>
          </cell>
          <cell r="BH51">
            <v>5.2121651911164974E-4</v>
          </cell>
          <cell r="BI51">
            <v>3.72035738836606E-2</v>
          </cell>
          <cell r="BJ51">
            <v>4.5507337112078029E-2</v>
          </cell>
          <cell r="BK51">
            <v>-1.5485128761007173E-2</v>
          </cell>
          <cell r="BL51">
            <v>0.12526840705925951</v>
          </cell>
          <cell r="BM51">
            <v>1.2094106434274983E-3</v>
          </cell>
          <cell r="BN51">
            <v>8.14331174130946E-2</v>
          </cell>
          <cell r="BO51">
            <v>0.1253312670295276</v>
          </cell>
          <cell r="BP51">
            <v>-6.0790601386923972E-2</v>
          </cell>
          <cell r="BQ51">
            <v>0.4189425351673971</v>
          </cell>
          <cell r="BR51">
            <v>0.15467425340764376</v>
          </cell>
          <cell r="BS51">
            <v>0.22458695725503161</v>
          </cell>
          <cell r="BT51">
            <v>0.23883384746542</v>
          </cell>
          <cell r="BU51">
            <v>8.5712853879959403E-2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0</v>
          </cell>
          <cell r="P52" t="e">
            <v>#DIV/0!</v>
          </cell>
          <cell r="Q52">
            <v>0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39352.5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20.14709677419355</v>
          </cell>
          <cell r="AX52">
            <v>10.841762295081965</v>
          </cell>
          <cell r="AY52">
            <v>7.6414634146341438</v>
          </cell>
          <cell r="AZ52">
            <v>7.0767647058823515</v>
          </cell>
          <cell r="BA52">
            <v>11.003539823008847</v>
          </cell>
          <cell r="BB52" t="e">
            <v>#DIV/0!</v>
          </cell>
          <cell r="BC52" t="e">
            <v>#DIV/0!</v>
          </cell>
          <cell r="BD52" t="e">
            <v>#DIV/0!</v>
          </cell>
          <cell r="BE52" t="e">
            <v>#DIV/0!</v>
          </cell>
          <cell r="BF52" t="e">
            <v>#DIV/0!</v>
          </cell>
          <cell r="BG52" t="e">
            <v>#DIV/0!</v>
          </cell>
          <cell r="BH52">
            <v>0.146380127614686</v>
          </cell>
          <cell r="BI52">
            <v>0.19528347813273833</v>
          </cell>
          <cell r="BJ52">
            <v>0.11810736505489397</v>
          </cell>
          <cell r="BK52">
            <v>0.14596839571821987</v>
          </cell>
          <cell r="BL52">
            <v>0.15567047773646889</v>
          </cell>
          <cell r="BM52">
            <v>0.37733365567313776</v>
          </cell>
          <cell r="BN52">
            <v>0.54578133915490068</v>
          </cell>
          <cell r="BO52">
            <v>0.31916341911108848</v>
          </cell>
          <cell r="BP52">
            <v>0.31438018283549468</v>
          </cell>
          <cell r="BQ52">
            <v>0.28288600274607467</v>
          </cell>
          <cell r="BR52">
            <v>0.30193576462458188</v>
          </cell>
          <cell r="BS52">
            <v>0.36926895461091302</v>
          </cell>
          <cell r="BT52">
            <v>0.32351636187422211</v>
          </cell>
          <cell r="BU52">
            <v>0.26944399304817468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22.393073795109785</v>
          </cell>
          <cell r="Q53">
            <v>63.356907122852171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963081.89999999991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AR53">
            <v>54.257848257764977</v>
          </cell>
          <cell r="AS53">
            <v>42.545012994221963</v>
          </cell>
          <cell r="AT53">
            <v>9.9992026846315198</v>
          </cell>
          <cell r="AU53">
            <v>29.945723260918964</v>
          </cell>
          <cell r="AV53">
            <v>28.051926424948888</v>
          </cell>
          <cell r="AW53">
            <v>332.64354838709681</v>
          </cell>
          <cell r="AX53">
            <v>484.66520491803271</v>
          </cell>
          <cell r="AY53">
            <v>769.59634146341489</v>
          </cell>
          <cell r="AZ53">
            <v>844.67273109243695</v>
          </cell>
          <cell r="BA53">
            <v>1054.0775221238937</v>
          </cell>
          <cell r="BB53">
            <v>6.1307913798349229</v>
          </cell>
          <cell r="BC53">
            <v>11.391821762608348</v>
          </cell>
          <cell r="BD53">
            <v>76.96577074552772</v>
          </cell>
          <cell r="BE53">
            <v>28.206790122674629</v>
          </cell>
          <cell r="BF53">
            <v>37.575940637945486</v>
          </cell>
          <cell r="BG53">
            <v>32.054222929718222</v>
          </cell>
          <cell r="BH53">
            <v>0.27824434060391362</v>
          </cell>
          <cell r="BI53">
            <v>0.21317818897344615</v>
          </cell>
          <cell r="BJ53">
            <v>5.4888787861994456E-2</v>
          </cell>
          <cell r="BK53">
            <v>0.21055241175497405</v>
          </cell>
          <cell r="BL53">
            <v>0.19616937712567672</v>
          </cell>
          <cell r="BM53">
            <v>0.90449275822100639</v>
          </cell>
          <cell r="BN53">
            <v>0.89032202913100766</v>
          </cell>
          <cell r="BO53">
            <v>0.23012124137236087</v>
          </cell>
          <cell r="BP53">
            <v>0.64199677722000903</v>
          </cell>
          <cell r="BQ53">
            <v>0.44436333933904332</v>
          </cell>
          <cell r="BR53">
            <v>0.42782964284080227</v>
          </cell>
          <cell r="BS53">
            <v>0.41314998175455964</v>
          </cell>
          <cell r="BT53">
            <v>0.41409591241984267</v>
          </cell>
          <cell r="BU53">
            <v>0.44519659965617064</v>
          </cell>
        </row>
        <row r="54">
          <cell r="A54" t="str">
            <v>Consumer Goods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6.8531768953068593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AR55">
            <v>-0.1768878406204033</v>
          </cell>
          <cell r="AS55">
            <v>-0.45752105896510215</v>
          </cell>
          <cell r="AT55">
            <v>0.159647011632571</v>
          </cell>
          <cell r="AU55">
            <v>0.29468330525471309</v>
          </cell>
          <cell r="AV55">
            <v>0.31562095467308471</v>
          </cell>
          <cell r="AW55">
            <v>3.3700000000000019</v>
          </cell>
          <cell r="AX55">
            <v>3.3014285714285729</v>
          </cell>
          <cell r="AY55">
            <v>3.5708675799086702</v>
          </cell>
          <cell r="AZ55">
            <v>3.7200000000000193</v>
          </cell>
          <cell r="BA55">
            <v>3.7200000000000188</v>
          </cell>
          <cell r="BB55">
            <v>-19.051620440276242</v>
          </cell>
          <cell r="BC55">
            <v>-7.2159051626963304</v>
          </cell>
          <cell r="BD55">
            <v>22.367268534453078</v>
          </cell>
          <cell r="BE55">
            <v>12.623721580646016</v>
          </cell>
          <cell r="BF55">
            <v>11.786289677290714</v>
          </cell>
          <cell r="BG55">
            <v>4.1019508378834475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18.155369045521983</v>
          </cell>
          <cell r="Q56">
            <v>7.1291466666666672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8520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AR56">
            <v>0.39106888888888836</v>
          </cell>
          <cell r="AS56">
            <v>0.40536083333333278</v>
          </cell>
          <cell r="AT56">
            <v>1.9817875000000007</v>
          </cell>
          <cell r="AU56">
            <v>0.80420583333333229</v>
          </cell>
          <cell r="AV56">
            <v>1.5407016666666677</v>
          </cell>
          <cell r="AW56">
            <v>18.604879032258079</v>
          </cell>
          <cell r="AX56">
            <v>18.826803278688519</v>
          </cell>
          <cell r="AY56">
            <v>20.502723577235777</v>
          </cell>
          <cell r="AZ56">
            <v>41.257394957983166</v>
          </cell>
          <cell r="BA56">
            <v>64.864513274336289</v>
          </cell>
          <cell r="BB56">
            <v>47.574428856047795</v>
          </cell>
          <cell r="BC56">
            <v>46.444554408163619</v>
          </cell>
          <cell r="BD56">
            <v>10.345571145864918</v>
          </cell>
          <cell r="BE56">
            <v>51.302033941952942</v>
          </cell>
          <cell r="BF56">
            <v>42.100631600322522</v>
          </cell>
          <cell r="BG56">
            <v>39.553443990470363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5.7195216612292104</v>
          </cell>
          <cell r="Q57">
            <v>3.6912265306122451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1960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AR57">
            <v>0.34967959183673591</v>
          </cell>
          <cell r="AS57">
            <v>0.37843571428571471</v>
          </cell>
          <cell r="AT57">
            <v>-4.1932653061223617E-2</v>
          </cell>
          <cell r="AU57">
            <v>6.9421428571428495E-2</v>
          </cell>
          <cell r="AV57">
            <v>6.4632653061224607E-2</v>
          </cell>
          <cell r="AW57">
            <v>2.5716532258064522</v>
          </cell>
          <cell r="AX57">
            <v>2.1622950819672111</v>
          </cell>
          <cell r="AY57">
            <v>0.9843089430894294</v>
          </cell>
          <cell r="AZ57">
            <v>1.417563025210085</v>
          </cell>
          <cell r="BA57">
            <v>1.8134513274336279</v>
          </cell>
          <cell r="BB57">
            <v>7.3543131650849887</v>
          </cell>
          <cell r="BC57">
            <v>5.7137711910950948</v>
          </cell>
          <cell r="BD57">
            <v>-23.473567046957243</v>
          </cell>
          <cell r="BE57">
            <v>20.419675226814707</v>
          </cell>
          <cell r="BF57">
            <v>28.057819717160594</v>
          </cell>
          <cell r="BG57">
            <v>7.614402450639628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4.4393729453636537</v>
          </cell>
          <cell r="Q58">
            <v>0.51868736842105256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817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AR58">
            <v>9.6860526315789466E-2</v>
          </cell>
          <cell r="AS58">
            <v>-0.21657052631578946</v>
          </cell>
          <cell r="AT58">
            <v>3.4259473684210527E-2</v>
          </cell>
          <cell r="AU58">
            <v>-0.17667578947368423</v>
          </cell>
          <cell r="AV58">
            <v>-0.12028157894736842</v>
          </cell>
          <cell r="AW58">
            <v>0.69639676113360127</v>
          </cell>
          <cell r="AX58">
            <v>0.68500000000000139</v>
          </cell>
          <cell r="AY58">
            <v>0.89106122448979741</v>
          </cell>
          <cell r="AZ58">
            <v>1.0095378151260495</v>
          </cell>
          <cell r="BA58">
            <v>1.296592920353983</v>
          </cell>
          <cell r="BB58">
            <v>7.1896859084078706</v>
          </cell>
          <cell r="BC58">
            <v>-3.1629419369890512</v>
          </cell>
          <cell r="BD58">
            <v>26.00919187210015</v>
          </cell>
          <cell r="BE58">
            <v>-5.7140699251066289</v>
          </cell>
          <cell r="BF58">
            <v>-10.779646656628383</v>
          </cell>
          <cell r="BG58">
            <v>2.7084438523567917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>
            <v>3.5142337106976909</v>
          </cell>
          <cell r="Q59">
            <v>1.2834062253521126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AR59">
            <v>6.8293693521126714E-2</v>
          </cell>
          <cell r="AS59">
            <v>8.5212311830985918E-2</v>
          </cell>
          <cell r="AT59">
            <v>8.92651991549296E-2</v>
          </cell>
          <cell r="AU59">
            <v>4.9588194219718294E-2</v>
          </cell>
          <cell r="AV59">
            <v>3.1317717183098594E-2</v>
          </cell>
          <cell r="AW59">
            <v>0.37739495798319311</v>
          </cell>
          <cell r="AX59">
            <v>0.5</v>
          </cell>
          <cell r="AY59">
            <v>0.5</v>
          </cell>
          <cell r="AZ59">
            <v>0.5</v>
          </cell>
          <cell r="BA59">
            <v>0.46902654867256638</v>
          </cell>
          <cell r="BB59">
            <v>5.5260586816328168</v>
          </cell>
          <cell r="BC59">
            <v>5.8676966890855322</v>
          </cell>
          <cell r="BD59">
            <v>5.6012870047172001</v>
          </cell>
          <cell r="BE59">
            <v>10.083045125308869</v>
          </cell>
          <cell r="BF59">
            <v>14.976396457328267</v>
          </cell>
          <cell r="BG59">
            <v>8.4108967916145367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</row>
        <row r="60">
          <cell r="A60" t="str">
            <v>Healthcare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2.6908904708786925</v>
          </cell>
          <cell r="Q61">
            <v>8.8701576923076928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2974.4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AR61">
            <v>0.53142259615384602</v>
          </cell>
          <cell r="AS61">
            <v>0.29678942307692313</v>
          </cell>
          <cell r="AT61">
            <v>0.53194807692307722</v>
          </cell>
          <cell r="AU61">
            <v>0.26958173076923037</v>
          </cell>
          <cell r="AV61">
            <v>1.4105769230763616E-3</v>
          </cell>
          <cell r="AW61">
            <v>2.4296710526315768</v>
          </cell>
          <cell r="AX61" t="e">
            <v>#N/A</v>
          </cell>
          <cell r="AY61">
            <v>2.1453252032520274</v>
          </cell>
          <cell r="AZ61">
            <v>3.6461344537815159</v>
          </cell>
          <cell r="BA61">
            <v>1.3137168141592928</v>
          </cell>
          <cell r="BB61">
            <v>4.5720130649623165</v>
          </cell>
          <cell r="BC61">
            <v>0</v>
          </cell>
          <cell r="BD61">
            <v>4.0329597874686067</v>
          </cell>
          <cell r="BE61">
            <v>13.525154109581376</v>
          </cell>
          <cell r="BF61">
            <v>931.33298345344804</v>
          </cell>
          <cell r="BG61">
            <v>190.69262208309206</v>
          </cell>
          <cell r="BH61">
            <v>2.9433321507910021E-2</v>
          </cell>
          <cell r="BI61">
            <v>1.9924410005279961E-2</v>
          </cell>
          <cell r="BJ61">
            <v>4.824209136554676E-2</v>
          </cell>
          <cell r="BK61">
            <v>2.7443767452282993E-2</v>
          </cell>
          <cell r="BL61">
            <v>1.5802650213232541E-4</v>
          </cell>
          <cell r="BM61">
            <v>5.9142322122627856E-2</v>
          </cell>
          <cell r="BN61">
            <v>4.6598496997266814E-2</v>
          </cell>
          <cell r="BO61">
            <v>0.15809546779999301</v>
          </cell>
          <cell r="BP61">
            <v>9.1900156567723323E-2</v>
          </cell>
          <cell r="BQ61">
            <v>5.0917574962832822E-4</v>
          </cell>
          <cell r="BR61">
            <v>0.28092301381998808</v>
          </cell>
          <cell r="BS61">
            <v>0.30567024588488351</v>
          </cell>
          <cell r="BT61">
            <v>0.30936056637450932</v>
          </cell>
          <cell r="BU61">
            <v>0.34361293244929564</v>
          </cell>
        </row>
        <row r="62">
          <cell r="A62" t="str">
            <v>Services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7.1234907886936334</v>
          </cell>
          <cell r="Q63">
            <v>6.3966389582932921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2547.3888000000002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AR63">
            <v>0.8591293484528163</v>
          </cell>
          <cell r="AS63">
            <v>0.56204593503747857</v>
          </cell>
          <cell r="AT63">
            <v>0.18328128003075167</v>
          </cell>
          <cell r="AU63">
            <v>0.29115414184124483</v>
          </cell>
          <cell r="AV63">
            <v>0.54584134153373109</v>
          </cell>
          <cell r="AW63">
            <v>4.3724590163934662</v>
          </cell>
          <cell r="AX63">
            <v>3.6552263374485645</v>
          </cell>
          <cell r="AY63">
            <v>3.7226422764227625</v>
          </cell>
          <cell r="AZ63">
            <v>4.7945652173912956</v>
          </cell>
          <cell r="BA63">
            <v>6.0804867256637269</v>
          </cell>
          <cell r="BB63">
            <v>5.0894071122907327</v>
          </cell>
          <cell r="BC63">
            <v>6.5034298970685116</v>
          </cell>
          <cell r="BD63">
            <v>20.311088376282413</v>
          </cell>
          <cell r="BE63">
            <v>16.467446374180682</v>
          </cell>
          <cell r="BF63">
            <v>11.139659573198477</v>
          </cell>
          <cell r="BG63">
            <v>11.902206266604164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5.3234561792905142</v>
          </cell>
          <cell r="Q64">
            <v>59.258701522091322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26898.385999999999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AR64">
            <v>10.106216372982376</v>
          </cell>
          <cell r="AS64">
            <v>8.2307778466708026</v>
          </cell>
          <cell r="AT64">
            <v>7.5992419545172671</v>
          </cell>
          <cell r="AU64">
            <v>3.982492949576975</v>
          </cell>
          <cell r="AV64">
            <v>4.7807328439706378</v>
          </cell>
          <cell r="AW64">
            <v>74.031612903225707</v>
          </cell>
          <cell r="AX64">
            <v>48.763114754098403</v>
          </cell>
          <cell r="AY64">
            <v>40.884105691056789</v>
          </cell>
          <cell r="AZ64">
            <v>37.580508474576312</v>
          </cell>
          <cell r="BA64">
            <v>18.712654867256678</v>
          </cell>
          <cell r="BB64">
            <v>7.3253540366639456</v>
          </cell>
          <cell r="BC64">
            <v>5.9244843758991967</v>
          </cell>
          <cell r="BD64">
            <v>5.3800242097507871</v>
          </cell>
          <cell r="BE64">
            <v>9.4364281243908188</v>
          </cell>
          <cell r="BF64">
            <v>3.9141812517000809</v>
          </cell>
          <cell r="BG64">
            <v>6.3960943996809663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8.0990425685677625</v>
          </cell>
          <cell r="Q65">
            <v>3.1061656000000002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4875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AR65">
            <v>0.48153839999999865</v>
          </cell>
          <cell r="AS65">
            <v>-0.10215200000000052</v>
          </cell>
          <cell r="AT65">
            <v>-2.5660000000000936E-2</v>
          </cell>
          <cell r="AU65">
            <v>0.19920480000000099</v>
          </cell>
          <cell r="AV65">
            <v>0.34847599999999934</v>
          </cell>
          <cell r="AW65">
            <v>3.2708467741935512</v>
          </cell>
          <cell r="AX65">
            <v>2.5064754098360664</v>
          </cell>
          <cell r="AY65">
            <v>3.7889837398373984</v>
          </cell>
          <cell r="AZ65">
            <v>4.9313865546218549</v>
          </cell>
          <cell r="BA65">
            <v>4.3247787610619435</v>
          </cell>
          <cell r="BB65">
            <v>6.792494169091313</v>
          </cell>
          <cell r="BC65">
            <v>-24.536723802138514</v>
          </cell>
          <cell r="BD65">
            <v>-147.66109664213798</v>
          </cell>
          <cell r="BE65">
            <v>24.755360084806341</v>
          </cell>
          <cell r="BF65">
            <v>12.410549825703784</v>
          </cell>
          <cell r="BG65">
            <v>-25.647883272935012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AR66" t="str">
            <v>EPS</v>
          </cell>
          <cell r="AS66" t="str">
            <v>EPS</v>
          </cell>
          <cell r="AT66" t="str">
            <v>EPS</v>
          </cell>
          <cell r="AU66" t="str">
            <v>EPS</v>
          </cell>
          <cell r="AV66" t="str">
            <v>EPS</v>
          </cell>
          <cell r="BH66" t="str">
            <v>Return on Average asset</v>
          </cell>
          <cell r="BI66" t="str">
            <v>Return on Average asset</v>
          </cell>
          <cell r="BJ66" t="str">
            <v>Return on Average asset</v>
          </cell>
          <cell r="BK66" t="str">
            <v>Return on Average asset</v>
          </cell>
          <cell r="BL66" t="str">
            <v>Return on Average asset</v>
          </cell>
          <cell r="BM66" t="str">
            <v>Return on Average equity</v>
          </cell>
          <cell r="BN66" t="str">
            <v>Return on Average equity</v>
          </cell>
          <cell r="BO66" t="str">
            <v>Return on Average equity</v>
          </cell>
          <cell r="BP66" t="str">
            <v>Return on Average equity</v>
          </cell>
          <cell r="BQ66" t="str">
            <v>Return on Average equity</v>
          </cell>
          <cell r="BR66" t="str">
            <v>Gross profit margin</v>
          </cell>
          <cell r="BS66" t="str">
            <v>Gross profit margin</v>
          </cell>
          <cell r="BT66" t="str">
            <v>Gross profit margin</v>
          </cell>
          <cell r="BU66" t="str">
            <v>Gross profit margin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1.4292794616555224</v>
          </cell>
          <cell r="Q67">
            <v>0.26997202647493912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4504.5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AR67">
            <v>0.45477460317460272</v>
          </cell>
          <cell r="AS67">
            <v>0.18518412698412687</v>
          </cell>
          <cell r="AT67">
            <v>1.4774041847041839</v>
          </cell>
          <cell r="AU67">
            <v>0.172526118326118</v>
          </cell>
          <cell r="AV67">
            <v>0.32220360750360727</v>
          </cell>
          <cell r="AW67">
            <v>0.69012096774193543</v>
          </cell>
          <cell r="AX67">
            <v>0.56172131147541005</v>
          </cell>
          <cell r="AY67">
            <v>0.72215447154471568</v>
          </cell>
          <cell r="AZ67">
            <v>0.89600840336134469</v>
          </cell>
          <cell r="BA67">
            <v>0.81845132743362958</v>
          </cell>
          <cell r="BB67">
            <v>1.5175011157713563</v>
          </cell>
          <cell r="BC67">
            <v>3.0333124151810171</v>
          </cell>
          <cell r="BD67">
            <v>0.48879953029868428</v>
          </cell>
          <cell r="BE67">
            <v>5.1934652680683522</v>
          </cell>
          <cell r="BF67">
            <v>2.5401681060460084</v>
          </cell>
          <cell r="BG67">
            <v>2.5546492870730839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2.9399707498670491</v>
          </cell>
          <cell r="Q68">
            <v>0.25409860888552716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>
            <v>2122.7999999999997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AR68">
            <v>9.864043715846979E-2</v>
          </cell>
          <cell r="AS68">
            <v>9.0420491803278588E-2</v>
          </cell>
          <cell r="AT68">
            <v>0.12902486338797811</v>
          </cell>
          <cell r="AU68">
            <v>3.8704918032786827E-2</v>
          </cell>
          <cell r="AV68">
            <v>6.0894125683060081E-2</v>
          </cell>
          <cell r="AW68">
            <v>0.3500809716599188</v>
          </cell>
          <cell r="AX68">
            <v>0.50008230452674907</v>
          </cell>
          <cell r="AY68">
            <v>0.5</v>
          </cell>
          <cell r="AZ68">
            <v>0.5</v>
          </cell>
          <cell r="BA68">
            <v>0.49778761061946902</v>
          </cell>
          <cell r="BB68">
            <v>3.549061437121368</v>
          </cell>
          <cell r="BC68">
            <v>5.5306302205781233</v>
          </cell>
          <cell r="BD68">
            <v>3.8752220841071434</v>
          </cell>
          <cell r="BE68">
            <v>12.918254976704805</v>
          </cell>
          <cell r="BF68">
            <v>8.174640903957453</v>
          </cell>
          <cell r="BG68">
            <v>6.809561924493778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7.1777051070965463</v>
          </cell>
          <cell r="Q69">
            <v>0.29394674778685442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1892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AR69">
            <v>6.1300930232557914E-2</v>
          </cell>
          <cell r="AS69">
            <v>0.21179232558139521</v>
          </cell>
          <cell r="AT69">
            <v>0.13066302325581394</v>
          </cell>
          <cell r="AU69">
            <v>6.5329999999999847E-2</v>
          </cell>
          <cell r="AV69">
            <v>2.9170930232558172E-2</v>
          </cell>
          <cell r="AW69">
            <v>0.74616935483870961</v>
          </cell>
          <cell r="AX69">
            <v>0.83766393442622988</v>
          </cell>
          <cell r="AY69">
            <v>0.62085714285714144</v>
          </cell>
          <cell r="AZ69">
            <v>0.51636752136752151</v>
          </cell>
          <cell r="BA69">
            <v>0.5</v>
          </cell>
          <cell r="BB69">
            <v>12.172235429510774</v>
          </cell>
          <cell r="BC69">
            <v>3.9551193940891975</v>
          </cell>
          <cell r="BD69">
            <v>4.7515902157079166</v>
          </cell>
          <cell r="BE69">
            <v>7.9039877754098073</v>
          </cell>
          <cell r="BF69">
            <v>17.140351576513712</v>
          </cell>
          <cell r="BG69">
            <v>9.1846568782462814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-14.063243232064215</v>
          </cell>
          <cell r="Q70">
            <v>0.2100373341361427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4080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AR70">
            <v>-3.626474999999995E-2</v>
          </cell>
          <cell r="AS70">
            <v>0.36140824999999976</v>
          </cell>
          <cell r="AT70">
            <v>6.8070749999999999E-2</v>
          </cell>
          <cell r="AU70">
            <v>6.4030874999999945E-2</v>
          </cell>
          <cell r="AV70">
            <v>4.062462500000006E-2</v>
          </cell>
          <cell r="AW70">
            <v>0.75717741935483851</v>
          </cell>
          <cell r="AX70">
            <v>0.60600823045267482</v>
          </cell>
          <cell r="AY70">
            <v>0.5</v>
          </cell>
          <cell r="AZ70">
            <v>0.50029914529914521</v>
          </cell>
          <cell r="BA70">
            <v>0.5</v>
          </cell>
          <cell r="BB70">
            <v>-20.879157290615254</v>
          </cell>
          <cell r="BC70">
            <v>1.6767968923030263</v>
          </cell>
          <cell r="BD70">
            <v>7.3452988251194533</v>
          </cell>
          <cell r="BE70">
            <v>7.8134047879112325</v>
          </cell>
          <cell r="BF70">
            <v>12.307805918208457</v>
          </cell>
          <cell r="BG70">
            <v>1.6528298265853834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6.8525655022273853</v>
          </cell>
          <cell r="Q71">
            <v>0.66646872428012571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17010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AR71">
            <v>0.23640780952380955</v>
          </cell>
          <cell r="AS71">
            <v>0.25477228571428573</v>
          </cell>
          <cell r="AT71">
            <v>0.25095200000000001</v>
          </cell>
          <cell r="AU71">
            <v>0.15830295238095238</v>
          </cell>
          <cell r="AV71" t="e">
            <v>#DIV/0!</v>
          </cell>
          <cell r="AW71">
            <v>2.3653225806451603</v>
          </cell>
          <cell r="AX71">
            <v>1.894918032786884</v>
          </cell>
          <cell r="AY71">
            <v>2.0677642276422765</v>
          </cell>
          <cell r="AZ71">
            <v>2.8037394957983235</v>
          </cell>
          <cell r="BA71">
            <v>2.5473893805309742</v>
          </cell>
          <cell r="BB71">
            <v>10.005264146770665</v>
          </cell>
          <cell r="BC71">
            <v>7.4376929479368057</v>
          </cell>
          <cell r="BD71">
            <v>8.2396802083357628</v>
          </cell>
          <cell r="BE71">
            <v>17.711226819391147</v>
          </cell>
          <cell r="BF71">
            <v>0</v>
          </cell>
          <cell r="BG71">
            <v>8.6787728244868756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2234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AR72">
            <v>7.9531005669949431E-2</v>
          </cell>
          <cell r="AS72">
            <v>9.1540555058191628E-2</v>
          </cell>
          <cell r="AT72">
            <v>-9.5262846911369603E-2</v>
          </cell>
          <cell r="AU72">
            <v>7.9836347358997306E-2</v>
          </cell>
          <cell r="AV72">
            <v>0.37797117278424353</v>
          </cell>
          <cell r="AW72">
            <v>0.33608333333333384</v>
          </cell>
          <cell r="AX72">
            <v>0.5</v>
          </cell>
          <cell r="AY72">
            <v>0.5</v>
          </cell>
          <cell r="AZ72">
            <v>0.50025210084033611</v>
          </cell>
          <cell r="BA72">
            <v>0.51292035398230251</v>
          </cell>
          <cell r="BB72">
            <v>4.225815208826436</v>
          </cell>
          <cell r="BC72">
            <v>5.4620599545431405</v>
          </cell>
          <cell r="BD72">
            <v>-5.2486359185253901</v>
          </cell>
          <cell r="BE72">
            <v>6.2659692907901965</v>
          </cell>
          <cell r="BF72">
            <v>1.3570356442899727</v>
          </cell>
          <cell r="BG72">
            <v>2.412448835984871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5.9625748267789529</v>
          </cell>
          <cell r="Q73">
            <v>0.9146833338279331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12143.999999999998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AR73">
            <v>0.38573939393939388</v>
          </cell>
          <cell r="AS73">
            <v>0.52564242424242424</v>
          </cell>
          <cell r="AT73">
            <v>0.34427935606060595</v>
          </cell>
          <cell r="AU73">
            <v>0.1351708333333333</v>
          </cell>
          <cell r="AV73">
            <v>0.28888655303030281</v>
          </cell>
          <cell r="AW73">
            <v>2.6289516129032258</v>
          </cell>
          <cell r="AX73">
            <v>1.0636213991769548</v>
          </cell>
          <cell r="AY73">
            <v>0.80682926829268364</v>
          </cell>
          <cell r="AZ73">
            <v>0.67084033613445426</v>
          </cell>
          <cell r="BA73">
            <v>0.7762389380530974</v>
          </cell>
          <cell r="BB73">
            <v>6.8153568295290006</v>
          </cell>
          <cell r="BC73">
            <v>2.0234694730165401</v>
          </cell>
          <cell r="BD73">
            <v>2.3435307812956747</v>
          </cell>
          <cell r="BE73">
            <v>4.9629074526762142</v>
          </cell>
          <cell r="BF73">
            <v>2.6870026656161934</v>
          </cell>
          <cell r="BG73">
            <v>3.7664534404267251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2.5795581159067149</v>
          </cell>
          <cell r="Q74">
            <v>0.71898650274837395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5744.7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AR74">
            <v>0.15118868522290105</v>
          </cell>
          <cell r="AS74">
            <v>-0.22824711473183965</v>
          </cell>
          <cell r="AT74">
            <v>-0.11780678886625948</v>
          </cell>
          <cell r="AU74">
            <v>0.11070977596741338</v>
          </cell>
          <cell r="AV74">
            <v>6.4255397148676174E-2</v>
          </cell>
          <cell r="AW74">
            <v>0.31403292181069992</v>
          </cell>
          <cell r="AX74">
            <v>0.5000829875518672</v>
          </cell>
          <cell r="AY74">
            <v>0.5</v>
          </cell>
          <cell r="AZ74">
            <v>0.5</v>
          </cell>
          <cell r="BA74">
            <v>0.50615044247787599</v>
          </cell>
          <cell r="BB74">
            <v>2.0770927490222815</v>
          </cell>
          <cell r="BC74">
            <v>-2.1909717813493459</v>
          </cell>
          <cell r="BD74">
            <v>-4.2442375758805087</v>
          </cell>
          <cell r="BE74">
            <v>4.5163129961275628</v>
          </cell>
          <cell r="BF74">
            <v>7.877166198299717</v>
          </cell>
          <cell r="BG74">
            <v>1.6070725172439413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6.2204603640911307</v>
          </cell>
          <cell r="Q75">
            <v>0.31780763126502798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2636.2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AR75">
            <v>7.8772304832713733E-2</v>
          </cell>
          <cell r="AS75">
            <v>9.8855204460966475E-2</v>
          </cell>
          <cell r="AT75">
            <v>4.1262267657992575E-2</v>
          </cell>
          <cell r="AU75">
            <v>-2.7006505576208154E-2</v>
          </cell>
          <cell r="AV75">
            <v>2.6369888475836294E-3</v>
          </cell>
          <cell r="AW75">
            <v>0.51689516129032187</v>
          </cell>
          <cell r="AX75">
            <v>0.5000829875518672</v>
          </cell>
          <cell r="AY75">
            <v>0.5</v>
          </cell>
          <cell r="AZ75">
            <v>0.5</v>
          </cell>
          <cell r="BA75">
            <v>0.55115044247787648</v>
          </cell>
          <cell r="BB75">
            <v>6.5618895167284474</v>
          </cell>
          <cell r="BC75">
            <v>5.0587421297512742</v>
          </cell>
          <cell r="BD75">
            <v>12.117608371510554</v>
          </cell>
          <cell r="BE75">
            <v>-18.514057606937627</v>
          </cell>
          <cell r="BF75">
            <v>209.00749845146902</v>
          </cell>
          <cell r="BG75">
            <v>42.846336172504337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AR76">
            <v>4.0982308845577159E-2</v>
          </cell>
          <cell r="AS76">
            <v>4.1283358320839514E-2</v>
          </cell>
          <cell r="AT76">
            <v>9.1633733133433301E-2</v>
          </cell>
          <cell r="AU76">
            <v>5.5937181409295413E-2</v>
          </cell>
          <cell r="AV76">
            <v>6.5828035982008912E-2</v>
          </cell>
          <cell r="AW76">
            <v>0.28732510288065821</v>
          </cell>
          <cell r="AX76">
            <v>0.5</v>
          </cell>
          <cell r="AY76">
            <v>0.5</v>
          </cell>
          <cell r="AZ76">
            <v>0.5</v>
          </cell>
          <cell r="BA76">
            <v>0.5</v>
          </cell>
          <cell r="BB76">
            <v>7.0109545063288099</v>
          </cell>
          <cell r="BC76">
            <v>12.111417780360275</v>
          </cell>
          <cell r="BD76">
            <v>5.4565058401791884</v>
          </cell>
          <cell r="BE76">
            <v>8.9385983956086861</v>
          </cell>
          <cell r="BF76">
            <v>7.595547892947196</v>
          </cell>
          <cell r="BG76">
            <v>8.2226048830848306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4.845512962037688</v>
          </cell>
          <cell r="Q77">
            <v>0.272148800783162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1668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AR77">
            <v>4.127529976019171E-2</v>
          </cell>
          <cell r="AS77">
            <v>1.8929136690647507E-2</v>
          </cell>
          <cell r="AT77">
            <v>2.828776978417262E-3</v>
          </cell>
          <cell r="AU77">
            <v>6.6888369304556397E-2</v>
          </cell>
          <cell r="AV77">
            <v>3.5364988009592278E-2</v>
          </cell>
          <cell r="AW77">
            <v>0.28237903225806504</v>
          </cell>
          <cell r="AX77">
            <v>0.5</v>
          </cell>
          <cell r="AY77">
            <v>0.5</v>
          </cell>
          <cell r="AZ77">
            <v>0.5</v>
          </cell>
          <cell r="BA77">
            <v>0.5</v>
          </cell>
          <cell r="BB77">
            <v>6.8413563050705628</v>
          </cell>
          <cell r="BC77">
            <v>26.414305531801649</v>
          </cell>
          <cell r="BD77">
            <v>176.7548321464906</v>
          </cell>
          <cell r="BE77">
            <v>7.4751411224184272</v>
          </cell>
          <cell r="BF77">
            <v>14.138277096669217</v>
          </cell>
          <cell r="BG77">
            <v>46.32478244049009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>
            <v>-8.8755977151091177</v>
          </cell>
          <cell r="Q78">
            <v>0.48446594290732109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>
            <v>2582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AR78">
            <v>-2.253369366431917E-2</v>
          </cell>
          <cell r="AS78">
            <v>4.5354763749031694E-3</v>
          </cell>
          <cell r="AT78">
            <v>-0.10392478698683193</v>
          </cell>
          <cell r="AU78">
            <v>6.8743687064291292E-2</v>
          </cell>
          <cell r="AV78">
            <v>-0.14776390395042602</v>
          </cell>
          <cell r="AW78">
            <v>0.36184100418410187</v>
          </cell>
          <cell r="AX78">
            <v>0.5</v>
          </cell>
          <cell r="AY78">
            <v>0.5</v>
          </cell>
          <cell r="AZ78">
            <v>0.5</v>
          </cell>
          <cell r="BA78">
            <v>0.49557522123893805</v>
          </cell>
          <cell r="BB78">
            <v>-16.057775949846015</v>
          </cell>
          <cell r="BC78">
            <v>110.24200297166685</v>
          </cell>
          <cell r="BD78">
            <v>-4.8111717569683723</v>
          </cell>
          <cell r="BE78">
            <v>7.2733951487412076</v>
          </cell>
          <cell r="BF78">
            <v>-3.3538314025947829</v>
          </cell>
          <cell r="BG78">
            <v>18.658523802199774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AR79">
            <v>3.7054166666666659E-2</v>
          </cell>
          <cell r="AS79">
            <v>2.9768375E-2</v>
          </cell>
          <cell r="AT79">
            <v>2.94508125E-2</v>
          </cell>
          <cell r="AU79">
            <v>3.1337749999999998E-2</v>
          </cell>
          <cell r="AV79">
            <v>6.9878812499999998E-2</v>
          </cell>
          <cell r="AW79">
            <v>0.2648039215686272</v>
          </cell>
          <cell r="AX79">
            <v>0.5</v>
          </cell>
          <cell r="AY79">
            <v>0.5</v>
          </cell>
          <cell r="AZ79">
            <v>0.5</v>
          </cell>
          <cell r="BA79">
            <v>0.5</v>
          </cell>
          <cell r="BB79">
            <v>7.146400672042116</v>
          </cell>
          <cell r="BC79">
            <v>16.796348473841785</v>
          </cell>
          <cell r="BD79">
            <v>16.977460299270181</v>
          </cell>
          <cell r="BE79">
            <v>15.955197804564783</v>
          </cell>
          <cell r="BF79">
            <v>7.1552446601750708</v>
          </cell>
          <cell r="BG79">
            <v>12.806130381978786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13.334586209252956</v>
          </cell>
          <cell r="Q80">
            <v>0.26645221521191231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4683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AR80">
            <v>2.6247533632287195E-2</v>
          </cell>
          <cell r="AS80">
            <v>0.11441031390134539</v>
          </cell>
          <cell r="AT80">
            <v>4.3798579970104709E-2</v>
          </cell>
          <cell r="AU80">
            <v>9.6964424514200329E-2</v>
          </cell>
          <cell r="AV80">
            <v>1.7700523168908831E-2</v>
          </cell>
          <cell r="AW80">
            <v>0.48330645161290431</v>
          </cell>
          <cell r="AX80">
            <v>0.50520491803278711</v>
          </cell>
          <cell r="AY80">
            <v>0.50130081300813001</v>
          </cell>
          <cell r="AZ80">
            <v>0.51348739495798323</v>
          </cell>
          <cell r="BA80">
            <v>0.80066371681415904</v>
          </cell>
          <cell r="BB80">
            <v>18.413404412915472</v>
          </cell>
          <cell r="BC80">
            <v>4.4157287993145369</v>
          </cell>
          <cell r="BD80">
            <v>11.445595116332525</v>
          </cell>
          <cell r="BE80">
            <v>5.2956266953637581</v>
          </cell>
          <cell r="BF80">
            <v>45.233901234090858</v>
          </cell>
          <cell r="BG80">
            <v>16.96085125160343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</row>
        <row r="81">
          <cell r="A81" t="str">
            <v>Insurance Carriers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5.0489819354407786</v>
          </cell>
          <cell r="Q82">
            <v>26.071771741479935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>
            <v>10686.830000000002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AR82">
            <v>3.050119845329883</v>
          </cell>
          <cell r="AS82">
            <v>2.2746696447870942</v>
          </cell>
          <cell r="AT82">
            <v>4.0894646588370929</v>
          </cell>
          <cell r="AU82">
            <v>3.3252510987823367</v>
          </cell>
          <cell r="AV82">
            <v>1.2024223647236738</v>
          </cell>
          <cell r="AW82">
            <v>28.824354838709681</v>
          </cell>
          <cell r="AX82">
            <v>32.770655737704914</v>
          </cell>
          <cell r="AY82">
            <v>25.579673469387664</v>
          </cell>
          <cell r="AZ82">
            <v>33.805714285714267</v>
          </cell>
          <cell r="BA82">
            <v>54.267389380530851</v>
          </cell>
          <cell r="BB82">
            <v>9.4502368104792325</v>
          </cell>
          <cell r="BC82">
            <v>14.406775864269381</v>
          </cell>
          <cell r="BD82">
            <v>6.2550176131517592</v>
          </cell>
          <cell r="BE82">
            <v>10.166364368120494</v>
          </cell>
          <cell r="BF82">
            <v>45.131719911914587</v>
          </cell>
          <cell r="BG82">
            <v>17.082022913587089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4.0584898255295512</v>
          </cell>
          <cell r="Q83">
            <v>9.9068653846153847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4095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AR83">
            <v>0.77615076923076631</v>
          </cell>
          <cell r="AS83">
            <v>1.5399246153846169</v>
          </cell>
          <cell r="AT83">
            <v>1.1089807692307703</v>
          </cell>
          <cell r="AU83">
            <v>0.98313307692308749</v>
          </cell>
          <cell r="AV83">
            <v>0.99197307692307701</v>
          </cell>
          <cell r="AW83">
            <v>5.9579838709677446</v>
          </cell>
          <cell r="AX83">
            <v>3.5844855967078249</v>
          </cell>
          <cell r="AY83">
            <v>2.5178455284552848</v>
          </cell>
          <cell r="AZ83">
            <v>2.3099579831932759</v>
          </cell>
          <cell r="BA83">
            <v>3.9123008849557537</v>
          </cell>
          <cell r="BB83">
            <v>7.6763228320608778</v>
          </cell>
          <cell r="BC83">
            <v>2.3277019932644896</v>
          </cell>
          <cell r="BD83">
            <v>2.270414057947781</v>
          </cell>
          <cell r="BE83">
            <v>2.3495883084543889</v>
          </cell>
          <cell r="BF83">
            <v>3.9439587383671855</v>
          </cell>
          <cell r="BG83">
            <v>3.7135971860189443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57.542652107636314</v>
          </cell>
          <cell r="Q84">
            <v>48.898800769230775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20800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AR84">
            <v>0.27805461538462334</v>
          </cell>
          <cell r="AS84">
            <v>9.4049399999999999</v>
          </cell>
          <cell r="AT84">
            <v>2.2234076923076969</v>
          </cell>
          <cell r="AU84">
            <v>4.4569653846153789</v>
          </cell>
          <cell r="AV84">
            <v>3.4281669230769247</v>
          </cell>
          <cell r="AW84">
            <v>32.577862903225814</v>
          </cell>
          <cell r="AX84">
            <v>51.271557377049156</v>
          </cell>
          <cell r="AY84">
            <v>206.12126016260166</v>
          </cell>
          <cell r="AZ84">
            <v>222.01079831932793</v>
          </cell>
          <cell r="BA84">
            <v>173.9677876106195</v>
          </cell>
          <cell r="BB84">
            <v>117.1635394656621</v>
          </cell>
          <cell r="BC84">
            <v>5.4515560308783639</v>
          </cell>
          <cell r="BD84">
            <v>92.705112461253719</v>
          </cell>
          <cell r="BE84">
            <v>49.812098403471609</v>
          </cell>
          <cell r="BF84">
            <v>50.746591841705317</v>
          </cell>
          <cell r="BG84">
            <v>63.175779640594229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5.7169162396350686</v>
          </cell>
          <cell r="Q85">
            <v>93.657168607875761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53332.740000000005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AR85">
            <v>25.870590682196351</v>
          </cell>
          <cell r="AS85">
            <v>20.850618413754852</v>
          </cell>
          <cell r="AT85">
            <v>22.613125346644487</v>
          </cell>
          <cell r="AU85">
            <v>13.513391569606204</v>
          </cell>
          <cell r="AV85">
            <v>17.728202995008306</v>
          </cell>
          <cell r="AW85">
            <v>179.85846774193539</v>
          </cell>
          <cell r="AX85">
            <v>240.58118852459015</v>
          </cell>
          <cell r="AY85">
            <v>177.1702439024389</v>
          </cell>
          <cell r="AZ85">
            <v>149.19449579831945</v>
          </cell>
          <cell r="BA85">
            <v>143.15517699115043</v>
          </cell>
          <cell r="BB85">
            <v>6.9522366130476705</v>
          </cell>
          <cell r="BC85">
            <v>11.538323888076251</v>
          </cell>
          <cell r="BD85">
            <v>7.834841101640504</v>
          </cell>
          <cell r="BE85">
            <v>11.040492316812747</v>
          </cell>
          <cell r="BF85">
            <v>8.0749964918304649</v>
          </cell>
          <cell r="BG85">
            <v>9.0881780822815266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-3.4034239541607132</v>
          </cell>
          <cell r="Q86">
            <v>81.580763022166224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4305.1305000000002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AR86">
            <v>-4.9802787511319266</v>
          </cell>
          <cell r="AS86">
            <v>5.4531910705145457</v>
          </cell>
          <cell r="AT86">
            <v>5.7715067522343571</v>
          </cell>
          <cell r="AU86">
            <v>3.6837080200008119</v>
          </cell>
          <cell r="AV86">
            <v>2.9387141226032401</v>
          </cell>
          <cell r="AW86">
            <v>28.591088709677472</v>
          </cell>
          <cell r="AX86">
            <v>35.4284836065573</v>
          </cell>
          <cell r="AY86">
            <v>42.271959183673403</v>
          </cell>
          <cell r="AZ86">
            <v>50.289831932773033</v>
          </cell>
          <cell r="BA86">
            <v>55.426504424778742</v>
          </cell>
          <cell r="BB86">
            <v>-5.740861132156355</v>
          </cell>
          <cell r="BC86">
            <v>6.4968351830031112</v>
          </cell>
          <cell r="BD86">
            <v>7.3242501479026103</v>
          </cell>
          <cell r="BE86">
            <v>13.651959292029327</v>
          </cell>
          <cell r="BF86">
            <v>18.860801735855663</v>
          </cell>
          <cell r="BG86">
            <v>8.1185970453268705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1.5538717739095045</v>
          </cell>
          <cell r="Q87">
            <v>22.29418431214803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44748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AR87">
            <v>2.316793483507642</v>
          </cell>
          <cell r="AS87">
            <v>1.0835185423537943</v>
          </cell>
          <cell r="AT87">
            <v>-2.0421422940797918</v>
          </cell>
          <cell r="AU87">
            <v>-2.5092659052521502</v>
          </cell>
          <cell r="AV87">
            <v>-7.530682161814382</v>
          </cell>
          <cell r="AW87">
            <v>5.9497983870967754</v>
          </cell>
          <cell r="AX87">
            <v>6.2738934426229509</v>
          </cell>
          <cell r="AY87">
            <v>4.9607723577235818</v>
          </cell>
          <cell r="AZ87">
            <v>12.839327731092443</v>
          </cell>
          <cell r="BA87">
            <v>21.829690265486722</v>
          </cell>
          <cell r="BB87">
            <v>2.568117715044993</v>
          </cell>
          <cell r="BC87">
            <v>5.7902963330870039</v>
          </cell>
          <cell r="BD87">
            <v>-2.4292001454085508</v>
          </cell>
          <cell r="BE87">
            <v>-5.1167665029913394</v>
          </cell>
          <cell r="BF87">
            <v>-2.898766645095967</v>
          </cell>
          <cell r="BG87">
            <v>-0.41726384907277192</v>
          </cell>
          <cell r="BH87">
            <v>2.7227426408122115E-2</v>
          </cell>
          <cell r="BI87">
            <v>1.3258528466614638E-2</v>
          </cell>
          <cell r="BJ87">
            <v>-3.0188061775789927E-2</v>
          </cell>
          <cell r="BK87">
            <v>-3.9421077205859585E-2</v>
          </cell>
          <cell r="BL87">
            <v>-0.12617344848460557</v>
          </cell>
          <cell r="BM87">
            <v>0.10654929347092763</v>
          </cell>
          <cell r="BN87">
            <v>5.9103990481520575E-2</v>
          </cell>
          <cell r="BO87">
            <v>-0.20874912876150073</v>
          </cell>
          <cell r="BP87">
            <v>-0.6602360303848176</v>
          </cell>
          <cell r="BQ87">
            <v>-0.90918560725225572</v>
          </cell>
          <cell r="BR87">
            <v>0.14169074929074488</v>
          </cell>
          <cell r="BS87">
            <v>0.17707554445221974</v>
          </cell>
          <cell r="BT87">
            <v>6.3221346090875152E-2</v>
          </cell>
          <cell r="BU87">
            <v>0.33895181093312626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6.7805621057793042</v>
          </cell>
          <cell r="Q88">
            <v>835.21174631228325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304223.48000000004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AR88">
            <v>76.247365916660996</v>
          </cell>
          <cell r="AS88">
            <v>137.84073142546393</v>
          </cell>
          <cell r="AT88">
            <v>-77.125960165862267</v>
          </cell>
          <cell r="AU88">
            <v>22.080416015226699</v>
          </cell>
          <cell r="AV88">
            <v>68.793759771599483</v>
          </cell>
          <cell r="AW88">
            <v>670.35306451612882</v>
          </cell>
          <cell r="AX88">
            <v>440.46647540983588</v>
          </cell>
          <cell r="AY88">
            <v>317.13768292682914</v>
          </cell>
          <cell r="AZ88">
            <v>309.18294117647082</v>
          </cell>
          <cell r="BA88">
            <v>601.12999999999988</v>
          </cell>
          <cell r="BB88">
            <v>8.7918193167332532</v>
          </cell>
          <cell r="BC88">
            <v>3.1954740145006699</v>
          </cell>
          <cell r="BD88">
            <v>-4.1119446972823761</v>
          </cell>
          <cell r="BE88">
            <v>14.002586770251867</v>
          </cell>
          <cell r="BF88">
            <v>8.7381472098021273</v>
          </cell>
          <cell r="BG88">
            <v>6.1232165228011084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5.2542929543205545</v>
          </cell>
          <cell r="Q89">
            <v>90.512747408105568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41828.864000000001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AR89">
            <v>23.447493520264</v>
          </cell>
          <cell r="AS89">
            <v>23.619515786993485</v>
          </cell>
          <cell r="AT89">
            <v>43.582398680490208</v>
          </cell>
          <cell r="AU89">
            <v>11.919919297832216</v>
          </cell>
          <cell r="AV89">
            <v>15.582168944392123</v>
          </cell>
          <cell r="AW89">
            <v>209.2356854838707</v>
          </cell>
          <cell r="AX89">
            <v>257.11893442622949</v>
          </cell>
          <cell r="AY89">
            <v>206.40223577235767</v>
          </cell>
          <cell r="AZ89">
            <v>151.91819327731091</v>
          </cell>
          <cell r="BA89">
            <v>169.82730088495569</v>
          </cell>
          <cell r="BB89">
            <v>8.9235843184280306</v>
          </cell>
          <cell r="BC89">
            <v>10.885868141624508</v>
          </cell>
          <cell r="BD89">
            <v>4.7359081193654964</v>
          </cell>
          <cell r="BE89">
            <v>12.744901159267002</v>
          </cell>
          <cell r="BF89">
            <v>10.898822974581787</v>
          </cell>
          <cell r="BG89">
            <v>9.6378169426533642</v>
          </cell>
          <cell r="BH89">
            <v>7.8318720462432226E-2</v>
          </cell>
          <cell r="BI89">
            <v>8.891082345792839E-2</v>
          </cell>
          <cell r="BJ89">
            <v>9.2943894114037445E-2</v>
          </cell>
          <cell r="BK89">
            <v>0.15542052396530445</v>
          </cell>
          <cell r="BL89">
            <v>0.23372710753528142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</row>
        <row r="90">
          <cell r="A90" t="str">
            <v>Oil &amp; Gas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-1.3754267937001745</v>
          </cell>
          <cell r="P91">
            <v>-0.81429270182164692</v>
          </cell>
          <cell r="Q91">
            <v>4.0728381619029097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864.02400000000011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AR91">
            <v>-1.3754267937001745</v>
          </cell>
          <cell r="AS91">
            <v>-1.1626210383044917</v>
          </cell>
          <cell r="AT91">
            <v>-0.89941409034934161</v>
          </cell>
          <cell r="AU91">
            <v>-2.8515159764080629</v>
          </cell>
          <cell r="AV91">
            <v>-1.4522535485125412</v>
          </cell>
          <cell r="AW91">
            <v>1.185282258064517</v>
          </cell>
          <cell r="AX91">
            <v>0.81672131147541049</v>
          </cell>
          <cell r="AY91">
            <v>0.7367073170731715</v>
          </cell>
          <cell r="AZ91">
            <v>1.0663865546218476</v>
          </cell>
          <cell r="BA91">
            <v>1.664690265486727</v>
          </cell>
          <cell r="BB91">
            <v>-0.86175597530412329</v>
          </cell>
          <cell r="BC91">
            <v>-0.70248282507125104</v>
          </cell>
          <cell r="BD91">
            <v>-0.81909692651915966</v>
          </cell>
          <cell r="BE91">
            <v>-0.37397179726312835</v>
          </cell>
          <cell r="BF91">
            <v>-1.1462807353383797</v>
          </cell>
          <cell r="BG91">
            <v>-0.7807176518992085</v>
          </cell>
          <cell r="BH91">
            <v>-0.21357644886856544</v>
          </cell>
          <cell r="BI91">
            <v>-0.19868387197673845</v>
          </cell>
          <cell r="BJ91">
            <v>-0.16871409582729541</v>
          </cell>
          <cell r="BK91">
            <v>-0.57618944718813903</v>
          </cell>
          <cell r="BL91">
            <v>-0.2580250440725792</v>
          </cell>
          <cell r="BM91">
            <v>-0.33611440154291539</v>
          </cell>
          <cell r="BN91">
            <v>-0.29149603358835746</v>
          </cell>
          <cell r="BO91">
            <v>-0.24231368494537783</v>
          </cell>
          <cell r="BP91">
            <v>-0.70668354721536808</v>
          </cell>
          <cell r="BQ91">
            <v>-0.31671930051216579</v>
          </cell>
          <cell r="BR91">
            <v>0.36602486467782197</v>
          </cell>
          <cell r="BS91">
            <v>0.53997878119403864</v>
          </cell>
          <cell r="BT91">
            <v>0.49592507308995887</v>
          </cell>
          <cell r="BU91">
            <v>0.46787363025513806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0.2526668366519087</v>
          </cell>
          <cell r="P92" t="e">
            <v>#N/A</v>
          </cell>
          <cell r="Q92">
            <v>6.0478292111912104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 t="e">
            <v>#N/A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AR92">
            <v>0.2526668366519087</v>
          </cell>
          <cell r="AS92">
            <v>0.48077466910827327</v>
          </cell>
          <cell r="AT92">
            <v>0.27449062376857269</v>
          </cell>
          <cell r="AU92">
            <v>0.16985234463735219</v>
          </cell>
          <cell r="AV92">
            <v>0.31615864259057536</v>
          </cell>
          <cell r="AW92">
            <v>2.2185887096774244</v>
          </cell>
          <cell r="AX92">
            <v>3.3190833333333316</v>
          </cell>
          <cell r="AY92">
            <v>4.9145491803278736</v>
          </cell>
          <cell r="AZ92">
            <v>5.2913445378151298</v>
          </cell>
          <cell r="BA92">
            <v>4.1652212389380523</v>
          </cell>
          <cell r="BB92">
            <v>8.7806881942876647</v>
          </cell>
          <cell r="BC92">
            <v>6.903615241396702</v>
          </cell>
          <cell r="BD92">
            <v>17.904251565515789</v>
          </cell>
          <cell r="BE92">
            <v>31.152614049058652</v>
          </cell>
          <cell r="BF92">
            <v>13.174465846666742</v>
          </cell>
          <cell r="BG92">
            <v>15.58312697938511</v>
          </cell>
          <cell r="BH92">
            <v>3.1605644322767655E-2</v>
          </cell>
          <cell r="BI92">
            <v>5.9845998501621131E-2</v>
          </cell>
          <cell r="BJ92">
            <v>3.5573336850072301E-2</v>
          </cell>
          <cell r="BK92">
            <v>2.4487543938709663E-2</v>
          </cell>
          <cell r="BL92">
            <v>4.6879014342550519E-2</v>
          </cell>
          <cell r="BM92">
            <v>4.2135744101593028E-2</v>
          </cell>
          <cell r="BN92">
            <v>8.2355823407349121E-2</v>
          </cell>
          <cell r="BO92">
            <v>4.9014580034975511E-2</v>
          </cell>
          <cell r="BP92">
            <v>3.1642325475146643E-2</v>
          </cell>
          <cell r="BQ92">
            <v>6.0431974706067974E-2</v>
          </cell>
          <cell r="BR92">
            <v>0.54751144899717363</v>
          </cell>
          <cell r="BS92">
            <v>0.61888120622989329</v>
          </cell>
          <cell r="BT92">
            <v>0.58480138276640325</v>
          </cell>
          <cell r="BU92">
            <v>0.53786096968758201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2.4637783403074387</v>
          </cell>
          <cell r="Q94">
            <v>29.258137291280146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2951.0250000000001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AR94">
            <v>2.9629288806431671</v>
          </cell>
          <cell r="AS94">
            <v>2.7572492269635092</v>
          </cell>
          <cell r="AT94">
            <v>2.277964131106986</v>
          </cell>
          <cell r="AU94">
            <v>0.36801731601731619</v>
          </cell>
          <cell r="AV94">
            <v>0.78538775510204095</v>
          </cell>
          <cell r="AW94">
            <v>2.0910483870967731</v>
          </cell>
          <cell r="AX94">
            <v>0.92303278688524515</v>
          </cell>
          <cell r="AY94">
            <v>0.5</v>
          </cell>
          <cell r="AZ94">
            <v>0.52453781512605047</v>
          </cell>
          <cell r="BA94">
            <v>0.51371681415929216</v>
          </cell>
          <cell r="BB94">
            <v>0.70573694858408698</v>
          </cell>
          <cell r="BC94">
            <v>0.33476581582063164</v>
          </cell>
          <cell r="BD94">
            <v>0.2194942374957515</v>
          </cell>
          <cell r="BE94">
            <v>1.4253074306464688</v>
          </cell>
          <cell r="BF94">
            <v>0.65409323079215542</v>
          </cell>
          <cell r="BG94">
            <v>0.66787953266781896</v>
          </cell>
          <cell r="BH94">
            <v>2.4545905794355304E-2</v>
          </cell>
          <cell r="BI94">
            <v>2.6744518688918258E-2</v>
          </cell>
          <cell r="BJ94">
            <v>2.7224563260183313E-2</v>
          </cell>
          <cell r="BK94">
            <v>5.6553971872941736E-3</v>
          </cell>
          <cell r="BL94">
            <v>1.4960564731125866E-2</v>
          </cell>
          <cell r="BM94">
            <v>0.11446361153296167</v>
          </cell>
          <cell r="BN94">
            <v>0.12965409808396283</v>
          </cell>
          <cell r="BO94">
            <v>0.13363309587418953</v>
          </cell>
          <cell r="BP94">
            <v>2.588760639826938E-2</v>
          </cell>
          <cell r="BQ94">
            <v>5.8134064135829076E-2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</row>
        <row r="95">
          <cell r="A95" t="str">
            <v>ICT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18.162956685149638</v>
          </cell>
          <cell r="Q96">
            <v>11.43387234491531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2646086.7094999999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AR96">
            <v>7.1574249861142025</v>
          </cell>
          <cell r="AS96">
            <v>199.14556639739641</v>
          </cell>
          <cell r="AT96">
            <v>235.54621840709564</v>
          </cell>
          <cell r="AU96">
            <v>-197.22874825920366</v>
          </cell>
          <cell r="AV96">
            <v>513.46566596705838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F8" sqref="F8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f>IFERROR(IF(K5="BUY",MAX($A4:A$5)+1,0),"")</f>
        <v>0</v>
      </c>
      <c r="B5" s="4" t="s">
        <v>9</v>
      </c>
      <c r="C5" s="19">
        <v>0.2</v>
      </c>
      <c r="D5" s="20">
        <v>-0.18740060606060607</v>
      </c>
      <c r="E5" s="20">
        <v>0.93183026288202431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0.21463136363636356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f>IFERROR(IF(K6="BUY",MAX($A5:A$5)+1,0),"")</f>
        <v>0</v>
      </c>
      <c r="B6" s="4" t="s">
        <v>10</v>
      </c>
      <c r="C6" s="19">
        <v>0.2</v>
      </c>
      <c r="D6" s="20">
        <v>-0.97161633333333353</v>
      </c>
      <c r="E6" s="20">
        <v>0.41004893250594576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-0.20584256680191665</v>
      </c>
      <c r="M6" s="20">
        <v>-5.6442078414497514</v>
      </c>
      <c r="N6" s="20">
        <v>17.030440413743435</v>
      </c>
      <c r="O6" s="20">
        <v>0.48774666666666661</v>
      </c>
      <c r="P6" s="18">
        <v>0</v>
      </c>
      <c r="Q6" s="42">
        <v>-0.24127297183351071</v>
      </c>
      <c r="R6" s="43" t="s">
        <v>112</v>
      </c>
      <c r="S6" s="22">
        <v>-4.8254594366702139E-2</v>
      </c>
      <c r="T6" s="3" t="s">
        <v>112</v>
      </c>
      <c r="U6" s="49">
        <v>0</v>
      </c>
      <c r="V6" s="35">
        <v>-4.8254594366702139E-2</v>
      </c>
      <c r="XFC6" s="1">
        <v>0</v>
      </c>
    </row>
    <row r="7" spans="1:22 16383:16383" x14ac:dyDescent="0.25">
      <c r="A7">
        <f>IFERROR(IF(K7="BUY",MAX($A$5:A6)+1,0),"")</f>
        <v>0</v>
      </c>
      <c r="B7" s="4" t="s">
        <v>11</v>
      </c>
      <c r="C7" s="19" t="s">
        <v>113</v>
      </c>
      <c r="D7" s="20">
        <v>8.9126322189724441</v>
      </c>
      <c r="E7" s="20">
        <v>1.8382924669621972</v>
      </c>
      <c r="F7" s="21">
        <v>6.6974646533989937</v>
      </c>
      <c r="G7" s="20">
        <v>27.808216497895209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6.1654064310010659</v>
      </c>
      <c r="M7" s="20">
        <v>8.2045972384658459</v>
      </c>
      <c r="N7" s="20">
        <v>10.658222191536101</v>
      </c>
      <c r="O7" s="20">
        <v>29.891870302229769</v>
      </c>
      <c r="P7" s="18">
        <v>5.4631483166515005E-2</v>
      </c>
      <c r="Q7" s="42">
        <v>-1.3246664563752897E-2</v>
      </c>
      <c r="R7" s="43">
        <v>0.72871363969520897</v>
      </c>
      <c r="S7" s="22">
        <v>-2.6493329127505794E-3</v>
      </c>
      <c r="T7" s="3">
        <v>0.14574272793904181</v>
      </c>
      <c r="U7" s="49">
        <v>-2.6493329127505794E-3</v>
      </c>
      <c r="V7" s="35">
        <v>0.14574272793904181</v>
      </c>
      <c r="XFC7" s="1">
        <v>3.0019999999999998</v>
      </c>
    </row>
    <row r="8" spans="1:22 16383:16383" x14ac:dyDescent="0.25">
      <c r="A8">
        <f>IFERROR(IF(K8="BUY",MAX($A$5:A7)+1,0),"")</f>
        <v>0</v>
      </c>
      <c r="B8" s="4" t="s">
        <v>12</v>
      </c>
      <c r="C8" s="19" t="s">
        <v>114</v>
      </c>
      <c r="D8" s="20">
        <v>4.2841880000000003</v>
      </c>
      <c r="E8" s="20">
        <v>1.5884610220207858</v>
      </c>
      <c r="F8" s="21">
        <v>10.235782359000812</v>
      </c>
      <c r="G8" s="20">
        <v>34.554153752881582</v>
      </c>
      <c r="H8" s="20">
        <v>67.375720935004054</v>
      </c>
      <c r="I8" s="20">
        <v>46.089903272780589</v>
      </c>
      <c r="J8" s="3" t="s">
        <v>115</v>
      </c>
      <c r="K8" s="15" t="s">
        <v>112</v>
      </c>
      <c r="L8" s="16">
        <v>8.9631920914768433</v>
      </c>
      <c r="M8" s="20">
        <v>3.7515451826926594</v>
      </c>
      <c r="N8" s="20">
        <v>10.758142096654158</v>
      </c>
      <c r="O8" s="20">
        <v>24.174341999999996</v>
      </c>
      <c r="P8" s="18">
        <v>5.2062499999999998E-2</v>
      </c>
      <c r="Q8" s="42">
        <v>0.75457606601573057</v>
      </c>
      <c r="R8" s="43">
        <v>0.20025789772866132</v>
      </c>
      <c r="S8" s="22">
        <v>0.1509152132031461</v>
      </c>
      <c r="T8" s="3">
        <v>4.0051579545732262E-2</v>
      </c>
      <c r="U8" s="49">
        <v>4.0051579545732262E-2</v>
      </c>
      <c r="V8" s="35">
        <v>0.1509152132031461</v>
      </c>
      <c r="XFC8" s="1">
        <v>1.9991999999999999</v>
      </c>
    </row>
    <row r="9" spans="1:22 16383:16383" x14ac:dyDescent="0.25">
      <c r="A9">
        <f>IFERROR(IF(K9="BUY",MAX($A$5:A8)+1,0),"")</f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f>IFERROR(IF(K10="BUY",MAX($A$5:A9)+1,0),"")</f>
        <v>1</v>
      </c>
      <c r="B10" s="4" t="s">
        <v>14</v>
      </c>
      <c r="C10" s="19" t="s">
        <v>116</v>
      </c>
      <c r="D10" s="20">
        <v>0.31064012345679054</v>
      </c>
      <c r="E10" s="20">
        <v>0.64043366056067197</v>
      </c>
      <c r="F10" s="21">
        <v>0.47921454728006996</v>
      </c>
      <c r="G10" s="20">
        <v>2.5701799704105839</v>
      </c>
      <c r="H10" s="20">
        <v>5.0114880450423254</v>
      </c>
      <c r="I10" s="20">
        <v>3.6072740022089191</v>
      </c>
      <c r="J10" s="3" t="s">
        <v>115</v>
      </c>
      <c r="K10" s="15" t="s">
        <v>117</v>
      </c>
      <c r="L10" s="16">
        <v>8.0478979089375269</v>
      </c>
      <c r="M10" s="20">
        <v>5.2168700098724496</v>
      </c>
      <c r="N10" s="20">
        <v>11.612389159736747</v>
      </c>
      <c r="O10" s="20">
        <v>3.9036049382716049</v>
      </c>
      <c r="P10" s="18">
        <v>9.9959999999999979E-2</v>
      </c>
      <c r="Q10" s="42">
        <v>1.00459521801693</v>
      </c>
      <c r="R10" s="43">
        <v>0.44290960088356757</v>
      </c>
      <c r="S10" s="22">
        <v>0.200919043603386</v>
      </c>
      <c r="T10" s="3">
        <v>8.8581920176713513E-2</v>
      </c>
      <c r="U10" s="49">
        <v>8.8581920176713513E-2</v>
      </c>
      <c r="V10" s="35">
        <v>0.200919043603386</v>
      </c>
      <c r="XFC10" s="1">
        <v>0.24989999999999996</v>
      </c>
    </row>
    <row r="11" spans="1:22 16383:16383" x14ac:dyDescent="0.25">
      <c r="A11">
        <f>IFERROR(IF(K11="BUY",MAX($A$5:A10)+1,0),"")</f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f>IFERROR(IF(K12="BUY",MAX($A$5:A11)+1,0),"")</f>
        <v>2</v>
      </c>
      <c r="B12" s="4" t="s">
        <v>16</v>
      </c>
      <c r="C12" s="19" t="s">
        <v>118</v>
      </c>
      <c r="D12" s="20">
        <v>2.6717605344585071</v>
      </c>
      <c r="E12" s="20">
        <v>0.45326267316484159</v>
      </c>
      <c r="F12" s="21">
        <v>2.8073081140410721</v>
      </c>
      <c r="G12" s="20">
        <v>12.770720420620426</v>
      </c>
      <c r="H12" s="20">
        <v>24.901101654874843</v>
      </c>
      <c r="I12" s="20">
        <v>9.67628207448913</v>
      </c>
      <c r="J12" s="3" t="s">
        <v>119</v>
      </c>
      <c r="K12" s="15" t="s">
        <v>117</v>
      </c>
      <c r="L12" s="16">
        <v>2.7509950480983671</v>
      </c>
      <c r="M12" s="20">
        <v>2.6181664788550054</v>
      </c>
      <c r="N12" s="20">
        <v>3.621687628696951</v>
      </c>
      <c r="O12" s="20">
        <v>16.215762812939523</v>
      </c>
      <c r="P12" s="18">
        <v>6.6002721088435398E-2</v>
      </c>
      <c r="Q12" s="42">
        <v>2.387904987057802</v>
      </c>
      <c r="R12" s="43">
        <v>0.31650096251552795</v>
      </c>
      <c r="S12" s="22">
        <v>0.4775809974115604</v>
      </c>
      <c r="T12" s="3">
        <v>6.330019250310559E-2</v>
      </c>
      <c r="U12" s="49">
        <v>6.330019250310559E-2</v>
      </c>
      <c r="V12" s="35">
        <v>0.4775809974115604</v>
      </c>
      <c r="XFC12" s="1">
        <v>0.48512000000000011</v>
      </c>
    </row>
    <row r="13" spans="1:22 16383:16383" x14ac:dyDescent="0.25">
      <c r="A13">
        <f>IFERROR(IF(K13="BUY",MAX($A$5:A12)+1,0),"")</f>
        <v>3</v>
      </c>
      <c r="B13" s="4" t="s">
        <v>17</v>
      </c>
      <c r="C13" s="19" t="s">
        <v>120</v>
      </c>
      <c r="D13" s="20">
        <v>4.1313735948241002</v>
      </c>
      <c r="E13" s="20">
        <v>0.28473819155164476</v>
      </c>
      <c r="F13" s="21">
        <v>2.0399064983568334</v>
      </c>
      <c r="G13" s="20">
        <v>12.075297646412727</v>
      </c>
      <c r="H13" s="20">
        <v>23.54512543557713</v>
      </c>
      <c r="I13" s="20">
        <v>25.395436614469602</v>
      </c>
      <c r="J13" s="3" t="s">
        <v>119</v>
      </c>
      <c r="K13" s="15" t="s">
        <v>117</v>
      </c>
      <c r="L13" s="16">
        <v>1.8395818788989433</v>
      </c>
      <c r="M13" s="20">
        <v>3.7256609585399536</v>
      </c>
      <c r="N13" s="20">
        <v>6.1469717108822381</v>
      </c>
      <c r="O13" s="20">
        <v>26.691185887585931</v>
      </c>
      <c r="P13" s="18">
        <v>0</v>
      </c>
      <c r="Q13" s="42">
        <v>2.0980428204706754</v>
      </c>
      <c r="R13" s="43">
        <v>2.341504817693369</v>
      </c>
      <c r="S13" s="22">
        <v>0.41960856409413505</v>
      </c>
      <c r="T13" s="3">
        <v>0.46830096353867379</v>
      </c>
      <c r="U13" s="49">
        <v>0.41960856409413505</v>
      </c>
      <c r="V13" s="35">
        <v>0.46830096353867379</v>
      </c>
      <c r="XFC13" s="1">
        <v>0</v>
      </c>
    </row>
    <row r="14" spans="1:22 16383:16383" x14ac:dyDescent="0.25">
      <c r="A14">
        <f>IFERROR(IF(K14="BUY",MAX($A$5:A13)+1,0),"")</f>
        <v>4</v>
      </c>
      <c r="B14" s="4" t="s">
        <v>18</v>
      </c>
      <c r="C14" s="19" t="s">
        <v>121</v>
      </c>
      <c r="D14" s="20">
        <v>1.6641782729805015</v>
      </c>
      <c r="E14" s="20">
        <v>0.35517962035025169</v>
      </c>
      <c r="F14" s="21">
        <v>1.7087736427240814</v>
      </c>
      <c r="G14" s="20">
        <v>9.4608430116849345</v>
      </c>
      <c r="H14" s="20">
        <v>18.447308046489489</v>
      </c>
      <c r="I14" s="20">
        <v>15.970521865128239</v>
      </c>
      <c r="J14" s="3" t="s">
        <v>119</v>
      </c>
      <c r="K14" s="15" t="s">
        <v>117</v>
      </c>
      <c r="L14" s="16">
        <v>3.154710096411355</v>
      </c>
      <c r="M14" s="20">
        <v>3.0723788503845308</v>
      </c>
      <c r="N14" s="20">
        <v>9.5966412519768305</v>
      </c>
      <c r="O14" s="20">
        <v>14.781253481894149</v>
      </c>
      <c r="P14" s="18">
        <v>4.7325714285714277E-2</v>
      </c>
      <c r="Q14" s="42">
        <v>2.5137729612360933</v>
      </c>
      <c r="R14" s="43">
        <v>2.0420041647863312</v>
      </c>
      <c r="S14" s="22">
        <v>0.50275459224721863</v>
      </c>
      <c r="T14" s="3">
        <v>0.40840083295726626</v>
      </c>
      <c r="U14" s="49">
        <v>0.40840083295726626</v>
      </c>
      <c r="V14" s="35">
        <v>0.50275459224721863</v>
      </c>
      <c r="XFC14" s="1">
        <v>0.24845999999999996</v>
      </c>
    </row>
    <row r="15" spans="1:22 16383:16383" x14ac:dyDescent="0.25">
      <c r="A15">
        <f>IFERROR(IF(K15="BUY",MAX($A$5:A14)+1,0),"")</f>
        <v>5</v>
      </c>
      <c r="B15" s="4" t="s">
        <v>19</v>
      </c>
      <c r="C15" s="19" t="s">
        <v>122</v>
      </c>
      <c r="D15" s="20">
        <v>0.75613777777777902</v>
      </c>
      <c r="E15" s="20">
        <v>0.16856605528517532</v>
      </c>
      <c r="F15" s="21">
        <v>0.74316599165087716</v>
      </c>
      <c r="G15" s="20">
        <v>5.1672227139139455</v>
      </c>
      <c r="H15" s="20">
        <v>10.075354704719032</v>
      </c>
      <c r="I15" s="20">
        <v>3.1274740176596922</v>
      </c>
      <c r="J15" s="3" t="s">
        <v>119</v>
      </c>
      <c r="K15" s="15" t="s">
        <v>117</v>
      </c>
      <c r="L15" s="16">
        <v>2.1160164814172573</v>
      </c>
      <c r="M15" s="20">
        <v>2.1529510472428135</v>
      </c>
      <c r="N15" s="20">
        <v>4.1361166041075972</v>
      </c>
      <c r="O15" s="20">
        <v>9.4918279797979785</v>
      </c>
      <c r="P15" s="18">
        <v>6.2521874999999991E-2</v>
      </c>
      <c r="Q15" s="42">
        <v>5.2970966904493952</v>
      </c>
      <c r="R15" s="43">
        <v>0.95467126103730759</v>
      </c>
      <c r="S15" s="22">
        <v>1.0594193380898791</v>
      </c>
      <c r="T15" s="3">
        <v>0.19093425220746152</v>
      </c>
      <c r="U15" s="49">
        <v>0.19093425220746152</v>
      </c>
      <c r="V15" s="35">
        <v>1.0594193380898791</v>
      </c>
      <c r="XFC15" s="1">
        <v>0.10003499999999999</v>
      </c>
    </row>
    <row r="16" spans="1:22 16383:16383" x14ac:dyDescent="0.25">
      <c r="A16">
        <f>IFERROR(IF(K16="BUY",MAX($A$5:A15)+1,0),"")</f>
        <v>6</v>
      </c>
      <c r="B16" s="4" t="s">
        <v>20</v>
      </c>
      <c r="C16" s="19" t="s">
        <v>123</v>
      </c>
      <c r="D16" s="20">
        <v>0.79137038315498787</v>
      </c>
      <c r="E16" s="20">
        <v>0.2458671097029051</v>
      </c>
      <c r="F16" s="21">
        <v>0.68564039263203647</v>
      </c>
      <c r="G16" s="20">
        <v>4.0641575283446212</v>
      </c>
      <c r="H16" s="20">
        <v>7.9245333404470308</v>
      </c>
      <c r="I16" s="20">
        <v>2.4892128598343874</v>
      </c>
      <c r="J16" s="3" t="s">
        <v>119</v>
      </c>
      <c r="K16" s="15" t="s">
        <v>117</v>
      </c>
      <c r="L16" s="16">
        <v>2.0849908400942163</v>
      </c>
      <c r="M16" s="20">
        <v>2.4065093272378246</v>
      </c>
      <c r="N16" s="20">
        <v>3.145446067757228</v>
      </c>
      <c r="O16" s="20">
        <v>6.7109423541594753</v>
      </c>
      <c r="P16" s="18">
        <v>6.6954545454545447E-2</v>
      </c>
      <c r="Q16" s="42">
        <v>3.8027474790588069</v>
      </c>
      <c r="R16" s="43">
        <v>0.50861385444508334</v>
      </c>
      <c r="S16" s="22">
        <v>0.76054949581176134</v>
      </c>
      <c r="T16" s="3">
        <v>0.10172277088901667</v>
      </c>
      <c r="U16" s="49">
        <v>0.10172277088901667</v>
      </c>
      <c r="V16" s="35">
        <v>0.76054949581176134</v>
      </c>
      <c r="XFC16" s="1">
        <v>0.11047499999999999</v>
      </c>
    </row>
    <row r="17" spans="1:22 16383:16383" x14ac:dyDescent="0.25">
      <c r="A17">
        <f>IFERROR(IF(K17="BUY",MAX($A$5:A16)+1,0),"")</f>
        <v>0</v>
      </c>
      <c r="B17" s="4" t="s">
        <v>21</v>
      </c>
      <c r="C17" s="19" t="s">
        <v>124</v>
      </c>
      <c r="D17" s="20">
        <v>6.2738564050288845</v>
      </c>
      <c r="E17" s="20">
        <v>1.4706843568032624</v>
      </c>
      <c r="F17" s="21">
        <v>5.8073792384786795</v>
      </c>
      <c r="G17" s="20">
        <v>20.985078044195863</v>
      </c>
      <c r="H17" s="20">
        <v>40.917939192393405</v>
      </c>
      <c r="I17" s="20">
        <v>40.022725432616888</v>
      </c>
      <c r="J17" s="3" t="s">
        <v>115</v>
      </c>
      <c r="K17" s="15" t="s">
        <v>112</v>
      </c>
      <c r="L17" s="16">
        <v>4.255755675026017</v>
      </c>
      <c r="M17" s="20">
        <v>4.5975988313438299</v>
      </c>
      <c r="N17" s="20">
        <v>6.3792861756504653</v>
      </c>
      <c r="O17" s="20">
        <v>18.154813353720694</v>
      </c>
      <c r="P17" s="18">
        <v>0.10252808988764045</v>
      </c>
      <c r="Q17" s="42">
        <v>0.53250708585743101</v>
      </c>
      <c r="R17" s="43">
        <v>0.49897848062235539</v>
      </c>
      <c r="S17" s="22">
        <v>0.1065014171714862</v>
      </c>
      <c r="T17" s="3">
        <v>9.9795696124471076E-2</v>
      </c>
      <c r="U17" s="49">
        <v>9.9795696124471076E-2</v>
      </c>
      <c r="V17" s="35">
        <v>0.1065014171714862</v>
      </c>
      <c r="XFC17" s="1">
        <v>2.7374999999999998</v>
      </c>
    </row>
    <row r="18" spans="1:22 16383:16383" x14ac:dyDescent="0.25">
      <c r="A18">
        <f>IFERROR(IF(K18="BUY",MAX($A$5:A17)+1,0),"")</f>
        <v>0</v>
      </c>
      <c r="B18" s="4" t="s">
        <v>22</v>
      </c>
      <c r="C18" s="19" t="s">
        <v>125</v>
      </c>
      <c r="D18" s="20">
        <v>7.26953125</v>
      </c>
      <c r="E18" s="20">
        <v>1.5829964075154275</v>
      </c>
      <c r="F18" s="21">
        <v>4.9080345703689732</v>
      </c>
      <c r="G18" s="20">
        <v>18.587326937892477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5.0966147232670602</v>
      </c>
      <c r="M18" s="20">
        <v>7.5488465838606906</v>
      </c>
      <c r="N18" s="20">
        <v>7.7848065709929299</v>
      </c>
      <c r="O18" s="20">
        <v>23.404980468750001</v>
      </c>
      <c r="P18" s="18">
        <v>4.0973009446693666E-2</v>
      </c>
      <c r="Q18" s="42">
        <v>-2.1790470007560958E-2</v>
      </c>
      <c r="R18" s="43">
        <v>0.52744654906986388</v>
      </c>
      <c r="S18" s="22">
        <v>-4.3580940015121913E-3</v>
      </c>
      <c r="T18" s="3">
        <v>0.10548930981397278</v>
      </c>
      <c r="U18" s="49">
        <v>-4.3580940015121913E-3</v>
      </c>
      <c r="V18" s="35">
        <v>0.10548930981397278</v>
      </c>
      <c r="XFC18" s="1">
        <v>1.5180500000000001</v>
      </c>
    </row>
    <row r="19" spans="1:22 16383:16383" x14ac:dyDescent="0.25">
      <c r="A19">
        <f>IFERROR(IF(K19="BUY",MAX($A$5:A18)+1,0),"")</f>
        <v>0</v>
      </c>
      <c r="B19" s="4" t="s">
        <v>23</v>
      </c>
      <c r="C19" s="19" t="s">
        <v>126</v>
      </c>
      <c r="D19" s="20">
        <v>0.3201806182702327</v>
      </c>
      <c r="E19" s="20">
        <v>0.57403374233128834</v>
      </c>
      <c r="F19" s="21">
        <v>0.3884192570181717</v>
      </c>
      <c r="G19" s="20">
        <v>2.1632822261233078</v>
      </c>
      <c r="H19" s="20">
        <v>4.218094895719549</v>
      </c>
      <c r="I19" s="20">
        <v>1.8471369145597925</v>
      </c>
      <c r="J19" s="3" t="s">
        <v>115</v>
      </c>
      <c r="K19" s="15" t="s">
        <v>112</v>
      </c>
      <c r="L19" s="16">
        <v>6.0903124321978739</v>
      </c>
      <c r="M19" s="20">
        <v>5.0203484115844743</v>
      </c>
      <c r="N19" s="20">
        <v>5.7690466229308344</v>
      </c>
      <c r="O19" s="20">
        <v>3.3970128516846128</v>
      </c>
      <c r="P19" s="18">
        <v>1.0215384615384616E-2</v>
      </c>
      <c r="Q19" s="42">
        <v>1.1631255875484867</v>
      </c>
      <c r="R19" s="43">
        <v>-5.2750300225747448E-2</v>
      </c>
      <c r="S19" s="22">
        <v>0.23262511750969733</v>
      </c>
      <c r="T19" s="3">
        <v>-1.055006004514949E-2</v>
      </c>
      <c r="U19" s="49">
        <v>-1.055006004514949E-2</v>
      </c>
      <c r="V19" s="35">
        <v>0.23262511750969733</v>
      </c>
      <c r="XFC19" s="1">
        <v>1.992E-2</v>
      </c>
    </row>
    <row r="20" spans="1:22 16383:16383" x14ac:dyDescent="0.25">
      <c r="A20">
        <f>IFERROR(IF(K20="BUY",MAX($A$5:A19)+1,0),"")</f>
        <v>7</v>
      </c>
      <c r="B20" s="4" t="s">
        <v>24</v>
      </c>
      <c r="C20" s="19" t="s">
        <v>127</v>
      </c>
      <c r="D20" s="20">
        <v>2.2984502923976606</v>
      </c>
      <c r="E20" s="20">
        <v>0.4082704612739948</v>
      </c>
      <c r="F20" s="21">
        <v>2.5161935428943871</v>
      </c>
      <c r="G20" s="20">
        <v>11.502054248836041</v>
      </c>
      <c r="H20" s="20">
        <v>22.427381749559657</v>
      </c>
      <c r="I20" s="20">
        <v>7.8039583240214538</v>
      </c>
      <c r="J20" s="3" t="s">
        <v>119</v>
      </c>
      <c r="K20" s="15" t="s">
        <v>117</v>
      </c>
      <c r="L20" s="16">
        <v>2.6104545396720398</v>
      </c>
      <c r="M20" s="20">
        <v>2.3845542474042665</v>
      </c>
      <c r="N20" s="20">
        <v>3.3953130723922009</v>
      </c>
      <c r="O20" s="20">
        <v>14.696140350877194</v>
      </c>
      <c r="P20" s="18">
        <v>0.14169999999999999</v>
      </c>
      <c r="Q20" s="42">
        <v>2.7378969582599431</v>
      </c>
      <c r="R20" s="43">
        <v>0.30065972067024238</v>
      </c>
      <c r="S20" s="22">
        <v>0.54757939165198866</v>
      </c>
      <c r="T20" s="3">
        <v>6.0131944134048473E-2</v>
      </c>
      <c r="U20" s="49">
        <v>6.0131944134048473E-2</v>
      </c>
      <c r="V20" s="35">
        <v>0.54757939165198866</v>
      </c>
      <c r="XFC20" s="1">
        <v>0.85019999999999996</v>
      </c>
    </row>
    <row r="21" spans="1:22 16383:16383" x14ac:dyDescent="0.25">
      <c r="A21">
        <f>IFERROR(IF(K21="BUY",MAX($A$5:A20)+1,0),"")</f>
        <v>0</v>
      </c>
      <c r="B21" s="4" t="s">
        <v>25</v>
      </c>
      <c r="C21" s="19" t="s">
        <v>128</v>
      </c>
      <c r="D21" s="20">
        <v>0.63368818681318684</v>
      </c>
      <c r="E21" s="20">
        <v>0.9034179549000142</v>
      </c>
      <c r="F21" s="21">
        <v>0.82352000238526446</v>
      </c>
      <c r="G21" s="20">
        <v>4.7741895945216157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7.7483516483516484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f>IFERROR(IF(K22="BUY",MAX($A$5:A21)+1,0),"")</f>
        <v>8</v>
      </c>
      <c r="B22" s="4" t="s">
        <v>26</v>
      </c>
      <c r="C22" s="19" t="s">
        <v>129</v>
      </c>
      <c r="D22" s="20">
        <v>8.6243686803214911E-2</v>
      </c>
      <c r="E22" s="20">
        <v>0.4395946963074584</v>
      </c>
      <c r="F22" s="21">
        <v>8.6223141040499163E-2</v>
      </c>
      <c r="G22" s="20">
        <v>0.67446515028302623</v>
      </c>
      <c r="H22" s="20">
        <v>1.315111811761998</v>
      </c>
      <c r="I22" s="20">
        <v>1.0504686847642632</v>
      </c>
      <c r="J22" s="3" t="s">
        <v>115</v>
      </c>
      <c r="K22" s="15" t="s">
        <v>117</v>
      </c>
      <c r="L22" s="16">
        <v>6.7251299370283792</v>
      </c>
      <c r="M22" s="20">
        <v>6.7267324409762912</v>
      </c>
      <c r="N22" s="20">
        <v>12.180238620377542</v>
      </c>
      <c r="O22" s="20">
        <v>1.3193971739694061</v>
      </c>
      <c r="P22" s="18">
        <v>0</v>
      </c>
      <c r="Q22" s="42">
        <v>1.2674341582103414</v>
      </c>
      <c r="R22" s="43">
        <v>0.81115290476597135</v>
      </c>
      <c r="S22" s="22">
        <v>0.25348683164206831</v>
      </c>
      <c r="T22" s="3">
        <v>0.16223058095319426</v>
      </c>
      <c r="U22" s="49">
        <v>0.16223058095319426</v>
      </c>
      <c r="V22" s="35">
        <v>0.25348683164206831</v>
      </c>
      <c r="XFC22" s="1">
        <v>0</v>
      </c>
    </row>
    <row r="23" spans="1:22 16383:16383" x14ac:dyDescent="0.25">
      <c r="A23">
        <f>IFERROR(IF(K23="BUY",MAX($A$5:A22)+1,0),"")</f>
        <v>9</v>
      </c>
      <c r="B23" s="4" t="s">
        <v>27</v>
      </c>
      <c r="C23" s="19" t="s">
        <v>130</v>
      </c>
      <c r="D23" s="20">
        <v>6.16</v>
      </c>
      <c r="E23" s="20">
        <v>0.69093387565568409</v>
      </c>
      <c r="F23" s="21">
        <v>5.6430292270488405</v>
      </c>
      <c r="G23" s="20">
        <v>23.397231602326617</v>
      </c>
      <c r="H23" s="20">
        <v>45.621298046072226</v>
      </c>
      <c r="I23" s="20">
        <v>29.21466471822956</v>
      </c>
      <c r="J23" s="3" t="s">
        <v>119</v>
      </c>
      <c r="K23" s="15" t="s">
        <v>117</v>
      </c>
      <c r="L23" s="16">
        <v>2.9139610389610389</v>
      </c>
      <c r="M23" s="20">
        <v>3.1809156532381437</v>
      </c>
      <c r="N23" s="20">
        <v>4.7426403763359675</v>
      </c>
      <c r="O23" s="20">
        <v>25.979331210191084</v>
      </c>
      <c r="P23" s="18">
        <v>0.155949860724234</v>
      </c>
      <c r="Q23" s="42">
        <v>1.5415764928173945</v>
      </c>
      <c r="R23" s="43">
        <v>0.62755792302114544</v>
      </c>
      <c r="S23" s="22">
        <v>0.30831529856347889</v>
      </c>
      <c r="T23" s="3">
        <v>0.12551158460422909</v>
      </c>
      <c r="U23" s="49">
        <v>0.12551158460422909</v>
      </c>
      <c r="V23" s="35">
        <v>0.30831529856347889</v>
      </c>
      <c r="XFC23" s="1">
        <v>2.7993000000000001</v>
      </c>
    </row>
    <row r="24" spans="1:22 16383:16383" x14ac:dyDescent="0.25">
      <c r="A24">
        <f>IFERROR(IF(K24="BUY",MAX($A$5:A23)+1,0),"")</f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f>IFERROR(IF(K25="BUY",MAX($A$5:A24)+1,0),"")</f>
        <v>0</v>
      </c>
      <c r="B25" s="4" t="s">
        <v>29</v>
      </c>
      <c r="C25" s="19" t="s">
        <v>131</v>
      </c>
      <c r="D25" s="20">
        <v>-3.3691826309067752E-2</v>
      </c>
      <c r="E25" s="20">
        <v>1.0261693859970573</v>
      </c>
      <c r="F25" s="21">
        <v>-2.4945390141571503E-3</v>
      </c>
      <c r="G25" s="20">
        <v>0.51337317758257428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-30.868020939550448</v>
      </c>
      <c r="M25" s="20">
        <v>-416.91069736642027</v>
      </c>
      <c r="N25" s="20">
        <v>88.424402014248997</v>
      </c>
      <c r="O25" s="20">
        <v>1.0134779054916987</v>
      </c>
      <c r="P25" s="18">
        <v>0</v>
      </c>
      <c r="Q25" s="42">
        <v>-3.7494989979891535E-2</v>
      </c>
      <c r="R25" s="43" t="s">
        <v>112</v>
      </c>
      <c r="S25" s="22">
        <v>-7.4989979959783071E-3</v>
      </c>
      <c r="T25" s="3" t="s">
        <v>112</v>
      </c>
      <c r="U25" s="49">
        <v>-7.4989979959783071E-3</v>
      </c>
      <c r="V25" s="35">
        <v>-7.4989979959783071E-3</v>
      </c>
      <c r="XFC25" s="1">
        <v>0</v>
      </c>
    </row>
    <row r="26" spans="1:22 16383:16383" x14ac:dyDescent="0.25">
      <c r="A26">
        <f>IFERROR(IF(K26="BUY",MAX($A$5:A25)+1,0),"")</f>
        <v>0</v>
      </c>
      <c r="B26" s="4" t="s">
        <v>30</v>
      </c>
      <c r="C26" s="19" t="s">
        <v>132</v>
      </c>
      <c r="D26" s="20">
        <v>3.0673995433789871</v>
      </c>
      <c r="E26" s="20">
        <v>0.7501012636705956</v>
      </c>
      <c r="F26" s="21">
        <v>2.5068537837765579</v>
      </c>
      <c r="G26" s="20">
        <v>20.171025113972792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9.7802713913664441</v>
      </c>
      <c r="M26" s="20">
        <v>11.967191782045305</v>
      </c>
      <c r="N26" s="20">
        <v>10.366262378760963</v>
      </c>
      <c r="O26" s="20">
        <v>39.994599999999998</v>
      </c>
      <c r="P26" s="18">
        <v>6.1440000000000002E-2</v>
      </c>
      <c r="Q26" s="42">
        <v>0.31102169729609286</v>
      </c>
      <c r="R26" s="43">
        <v>5.9915616238604974E-2</v>
      </c>
      <c r="S26" s="22">
        <v>6.220433945921857E-2</v>
      </c>
      <c r="T26" s="3">
        <v>1.1983123247720995E-2</v>
      </c>
      <c r="U26" s="49">
        <v>1.1983123247720995E-2</v>
      </c>
      <c r="V26" s="35">
        <v>6.220433945921857E-2</v>
      </c>
      <c r="XFC26" s="1">
        <v>1.8431999999999999</v>
      </c>
    </row>
    <row r="27" spans="1:22 16383:16383" x14ac:dyDescent="0.25">
      <c r="A27">
        <f>IFERROR(IF(K27="BUY",MAX($A$5:A26)+1,0),"")</f>
        <v>0</v>
      </c>
      <c r="B27" s="4" t="s">
        <v>31</v>
      </c>
      <c r="C27" s="19" t="s">
        <v>133</v>
      </c>
      <c r="D27" s="20">
        <v>0.12027406976744236</v>
      </c>
      <c r="E27" s="20">
        <v>2.5571082796126636</v>
      </c>
      <c r="F27" s="21">
        <v>0.32085752772568921</v>
      </c>
      <c r="G27" s="20">
        <v>2.2307334249076383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104.76073541340132</v>
      </c>
      <c r="M27" s="20">
        <v>39.269765896756894</v>
      </c>
      <c r="N27" s="20">
        <v>123.76870449115543</v>
      </c>
      <c r="O27" s="20">
        <v>4.9274409302325584</v>
      </c>
      <c r="P27" s="18">
        <v>0</v>
      </c>
      <c r="Q27" s="42">
        <v>-0.65479244368581913</v>
      </c>
      <c r="R27" s="43">
        <v>0.18144173007898301</v>
      </c>
      <c r="S27" s="22">
        <v>-0.13095848873716381</v>
      </c>
      <c r="T27" s="3">
        <v>3.6288346015796599E-2</v>
      </c>
      <c r="U27" s="49">
        <v>-0.13095848873716381</v>
      </c>
      <c r="V27" s="35">
        <v>3.6288346015796599E-2</v>
      </c>
      <c r="XFC27" s="1">
        <v>0</v>
      </c>
    </row>
    <row r="28" spans="1:22 16383:16383" x14ac:dyDescent="0.25">
      <c r="A28">
        <f>IFERROR(IF(K28="BUY",MAX($A$5:A27)+1,0),"")</f>
        <v>0</v>
      </c>
      <c r="B28" s="4" t="s">
        <v>32</v>
      </c>
      <c r="C28" s="19" t="s">
        <v>134</v>
      </c>
      <c r="D28" s="20">
        <v>2.4297430000000024</v>
      </c>
      <c r="E28" s="20">
        <v>2.301765648463848</v>
      </c>
      <c r="F28" s="21">
        <v>5.3323138921575319</v>
      </c>
      <c r="G28" s="20">
        <v>21.186727202684018</v>
      </c>
      <c r="H28" s="20">
        <v>41.311126579537664</v>
      </c>
      <c r="I28" s="20">
        <v>85.903510584556798</v>
      </c>
      <c r="J28" s="3" t="s">
        <v>111</v>
      </c>
      <c r="K28" s="15" t="s">
        <v>112</v>
      </c>
      <c r="L28" s="16">
        <v>19.755175753155768</v>
      </c>
      <c r="M28" s="20">
        <v>9.001720635875488</v>
      </c>
      <c r="N28" s="20">
        <v>35.354978112729086</v>
      </c>
      <c r="O28" s="20">
        <v>20.853556500000003</v>
      </c>
      <c r="P28" s="18">
        <v>5.3862500000000001E-2</v>
      </c>
      <c r="Q28" s="42">
        <v>-0.13935152959296537</v>
      </c>
      <c r="R28" s="43">
        <v>0.78965647051160004</v>
      </c>
      <c r="S28" s="22">
        <v>-2.7870305918593075E-2</v>
      </c>
      <c r="T28" s="3">
        <v>0.15793129410232001</v>
      </c>
      <c r="U28" s="49">
        <v>-2.7870305918593075E-2</v>
      </c>
      <c r="V28" s="35">
        <v>0.15793129410232001</v>
      </c>
      <c r="XFC28" s="1">
        <v>2.5853999999999999</v>
      </c>
    </row>
    <row r="29" spans="1:22 16383:16383" x14ac:dyDescent="0.25">
      <c r="A29">
        <f>IFERROR(IF(K29="BUY",MAX($A$5:A28)+1,0),"")</f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f>IFERROR(IF(K30="BUY",MAX($A$5:A29)+1,0),"")</f>
        <v>0</v>
      </c>
      <c r="B30" s="4" t="s">
        <v>34</v>
      </c>
      <c r="C30" s="19" t="s">
        <v>135</v>
      </c>
      <c r="D30" s="20">
        <v>0.43617351598173515</v>
      </c>
      <c r="E30" s="20">
        <v>0.59890666788274349</v>
      </c>
      <c r="F30" s="21">
        <v>0.24293803374829112</v>
      </c>
      <c r="G30" s="20">
        <v>9.343758158942352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34.848516572098575</v>
      </c>
      <c r="M30" s="20">
        <v>62.567395337317862</v>
      </c>
      <c r="N30" s="20">
        <v>67.124510368983806</v>
      </c>
      <c r="O30" s="20">
        <v>25.379580517503808</v>
      </c>
      <c r="P30" s="18">
        <v>8.2236842105263164E-2</v>
      </c>
      <c r="Q30" s="42">
        <v>0.19861902075453997</v>
      </c>
      <c r="R30" s="43">
        <v>0.92617984843369117</v>
      </c>
      <c r="S30" s="22">
        <v>3.9723804150907996E-2</v>
      </c>
      <c r="T30" s="3">
        <v>0.18523596968673822</v>
      </c>
      <c r="U30" s="49">
        <v>3.9723804150907996E-2</v>
      </c>
      <c r="V30" s="35">
        <v>0.18523596968673822</v>
      </c>
      <c r="XFC30" s="1">
        <v>1.25</v>
      </c>
    </row>
    <row r="31" spans="1:22 16383:16383" x14ac:dyDescent="0.25">
      <c r="A31">
        <f>IFERROR(IF(K31="BUY",MAX($A$5:A30)+1,0),"")</f>
        <v>0</v>
      </c>
      <c r="B31" s="4" t="s">
        <v>35</v>
      </c>
      <c r="C31" s="19" t="s">
        <v>136</v>
      </c>
      <c r="D31" s="20">
        <v>22.432471264367816</v>
      </c>
      <c r="E31" s="20">
        <v>2.5572336873728605</v>
      </c>
      <c r="F31" s="21">
        <v>15.435528191708007</v>
      </c>
      <c r="G31" s="20">
        <v>59.064744261942494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6.4638442323704606</v>
      </c>
      <c r="M31" s="20">
        <v>9.393912420690226</v>
      </c>
      <c r="N31" s="20">
        <v>17.57434535500817</v>
      </c>
      <c r="O31" s="20">
        <v>56.70189655172414</v>
      </c>
      <c r="P31" s="18">
        <v>0.11037</v>
      </c>
      <c r="Q31" s="42">
        <v>-0.20573854035727435</v>
      </c>
      <c r="R31" s="43">
        <v>1.7188689459744606</v>
      </c>
      <c r="S31" s="22">
        <v>-4.1147708071454868E-2</v>
      </c>
      <c r="T31" s="3">
        <v>0.3437737891948921</v>
      </c>
      <c r="U31" s="49">
        <v>-4.1147708071454868E-2</v>
      </c>
      <c r="V31" s="35">
        <v>0.3437737891948921</v>
      </c>
      <c r="XFC31" s="1">
        <v>16.00365</v>
      </c>
    </row>
    <row r="32" spans="1:22 16383:16383" x14ac:dyDescent="0.25">
      <c r="A32">
        <f>IFERROR(IF(K32="BUY",MAX($A$5:A31)+1,0),"")</f>
        <v>0</v>
      </c>
      <c r="B32" s="4" t="s">
        <v>36</v>
      </c>
      <c r="C32" s="19" t="s">
        <v>137</v>
      </c>
      <c r="D32" s="20">
        <v>-0.85851636664597519</v>
      </c>
      <c r="E32" s="20">
        <v>1.9395308517461478</v>
      </c>
      <c r="F32" s="21">
        <v>0.8189959982961228</v>
      </c>
      <c r="G32" s="20">
        <v>4.9347623425055831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-18.636802537042243</v>
      </c>
      <c r="M32" s="20">
        <v>19.536114991144206</v>
      </c>
      <c r="N32" s="20">
        <v>21.56035421655691</v>
      </c>
      <c r="O32" s="20">
        <v>8.249417628801984</v>
      </c>
      <c r="P32" s="18">
        <v>9.1054687499999995E-2</v>
      </c>
      <c r="Q32" s="42">
        <v>-0.39861938732637858</v>
      </c>
      <c r="R32" s="43" t="s">
        <v>112</v>
      </c>
      <c r="S32" s="22">
        <v>-7.9723877465275719E-2</v>
      </c>
      <c r="T32" s="3" t="s">
        <v>112</v>
      </c>
      <c r="U32" s="49">
        <v>-7.9723877465275719E-2</v>
      </c>
      <c r="V32" s="35">
        <v>-7.9723877465275719E-2</v>
      </c>
      <c r="XFC32" s="1">
        <v>1.4568749999999999</v>
      </c>
    </row>
    <row r="33" spans="1:22 16383:16383" x14ac:dyDescent="0.25">
      <c r="A33">
        <f>IFERROR(IF(K33="BUY",MAX($A$5:A32)+1,0),"")</f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f>IFERROR(IF(K34="BUY",MAX($A$5:A33)+1,0),"")</f>
        <v>0</v>
      </c>
      <c r="B34" s="4" t="s">
        <v>38</v>
      </c>
      <c r="C34" s="19" t="s">
        <v>138</v>
      </c>
      <c r="D34" s="20">
        <v>1.1058898626733831</v>
      </c>
      <c r="E34" s="20">
        <v>0.75018507429719228</v>
      </c>
      <c r="F34" s="21">
        <v>1.0647119304262713</v>
      </c>
      <c r="G34" s="20">
        <v>6.1655268065939186</v>
      </c>
      <c r="H34" s="20">
        <v>12.021906729627734</v>
      </c>
      <c r="I34" s="20">
        <v>11.813250669204034</v>
      </c>
      <c r="J34" s="3" t="s">
        <v>115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9.9975329514871287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f>IFERROR(IF(K35="BUY",MAX($A$5:A34)+1,0),"")</f>
        <v>0</v>
      </c>
      <c r="B35" s="4" t="s">
        <v>39</v>
      </c>
      <c r="C35" s="19" t="s">
        <v>139</v>
      </c>
      <c r="D35" s="20">
        <v>2.8990614285714278</v>
      </c>
      <c r="E35" s="20">
        <v>5.4067927576487156</v>
      </c>
      <c r="F35" s="21">
        <v>3.192392491061963</v>
      </c>
      <c r="G35" s="20">
        <v>9.8099781864389577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8.8131971776087159</v>
      </c>
      <c r="M35" s="20">
        <v>8.0034018597445975</v>
      </c>
      <c r="N35" s="20">
        <v>15.066797758176728</v>
      </c>
      <c r="O35" s="20">
        <v>4.7255371428571422</v>
      </c>
      <c r="P35" s="18">
        <v>8.6071232876712311E-2</v>
      </c>
      <c r="Q35" s="42">
        <v>-0.25134746219083759</v>
      </c>
      <c r="R35" s="43">
        <v>0.70957229874037608</v>
      </c>
      <c r="S35" s="22">
        <v>-5.0269492438167515E-2</v>
      </c>
      <c r="T35" s="3">
        <v>0.14191445974807521</v>
      </c>
      <c r="U35" s="49">
        <v>-5.0269492438167515E-2</v>
      </c>
      <c r="V35" s="35">
        <v>0.14191445974807521</v>
      </c>
      <c r="XFC35" s="1">
        <v>2.1991199999999997</v>
      </c>
    </row>
    <row r="36" spans="1:22 16383:16383" x14ac:dyDescent="0.25">
      <c r="A36">
        <f>IFERROR(IF(K36="BUY",MAX($A$5:A35)+1,0),"")</f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f>IFERROR(IF(K37="BUY",MAX($A$5:A36)+1,0),"")</f>
        <v>0</v>
      </c>
      <c r="B37" s="4" t="s">
        <v>41</v>
      </c>
      <c r="C37" s="19" t="s">
        <v>140</v>
      </c>
      <c r="D37" s="20">
        <v>0.79092111959287403</v>
      </c>
      <c r="E37" s="20">
        <v>0.86410890166355814</v>
      </c>
      <c r="F37" s="21">
        <v>0.85087068530040111</v>
      </c>
      <c r="G37" s="20">
        <v>3.6551916951672445</v>
      </c>
      <c r="H37" s="20">
        <v>7.1271077097929307</v>
      </c>
      <c r="I37" s="20">
        <v>5.4669479376284853</v>
      </c>
      <c r="J37" s="3" t="s">
        <v>115</v>
      </c>
      <c r="K37" s="15" t="s">
        <v>112</v>
      </c>
      <c r="L37" s="16">
        <v>5.1206117774231821</v>
      </c>
      <c r="M37" s="20">
        <v>4.7598302185838515</v>
      </c>
      <c r="N37" s="20">
        <v>6.9121279002419254</v>
      </c>
      <c r="O37" s="20">
        <v>4.6869092451229859</v>
      </c>
      <c r="P37" s="18">
        <v>9.8728395061728411E-2</v>
      </c>
      <c r="Q37" s="42">
        <v>0.75977968143035324</v>
      </c>
      <c r="R37" s="43">
        <v>0.3498636883033297</v>
      </c>
      <c r="S37" s="22">
        <v>0.15195593628607065</v>
      </c>
      <c r="T37" s="3">
        <v>6.9972737660665946E-2</v>
      </c>
      <c r="U37" s="49">
        <v>6.9972737660665946E-2</v>
      </c>
      <c r="V37" s="35">
        <v>0.15195593628607065</v>
      </c>
      <c r="XFC37" s="1">
        <v>0.39985000000000004</v>
      </c>
    </row>
    <row r="38" spans="1:22 16383:16383" x14ac:dyDescent="0.25">
      <c r="A38">
        <f>IFERROR(IF(K38="BUY",MAX($A$5:A37)+1,0),"")</f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f>IFERROR(IF(K39="BUY",MAX($A$5:A38)+1,0),"")</f>
        <v>10</v>
      </c>
      <c r="B39" s="4" t="s">
        <v>43</v>
      </c>
      <c r="C39" s="19" t="s">
        <v>141</v>
      </c>
      <c r="D39" s="20">
        <v>0.48542065491184061</v>
      </c>
      <c r="E39" s="20">
        <v>0.55446203382686166</v>
      </c>
      <c r="F39" s="21">
        <v>1.2154205759392758</v>
      </c>
      <c r="G39" s="20">
        <v>7.020963460563574</v>
      </c>
      <c r="H39" s="20">
        <v>13.689887421258092</v>
      </c>
      <c r="I39" s="20">
        <v>14.152605111318813</v>
      </c>
      <c r="J39" s="3" t="s">
        <v>115</v>
      </c>
      <c r="K39" s="15" t="s">
        <v>117</v>
      </c>
      <c r="L39" s="16">
        <v>12.978434140063881</v>
      </c>
      <c r="M39" s="20">
        <v>5.1833909386727033</v>
      </c>
      <c r="N39" s="20">
        <v>29.155341801203598</v>
      </c>
      <c r="O39" s="20">
        <v>11.362364987405542</v>
      </c>
      <c r="P39" s="18">
        <v>2.3833333333333335E-2</v>
      </c>
      <c r="Q39" s="42">
        <v>1.1729980033743006</v>
      </c>
      <c r="R39" s="43">
        <v>1.2464452557648911</v>
      </c>
      <c r="S39" s="22">
        <v>0.23459960067486013</v>
      </c>
      <c r="T39" s="3">
        <v>0.24928905115297822</v>
      </c>
      <c r="U39" s="49">
        <v>0.23459960067486013</v>
      </c>
      <c r="V39" s="35">
        <v>0.24928905115297822</v>
      </c>
      <c r="XFC39" s="1">
        <v>0.15015000000000001</v>
      </c>
    </row>
    <row r="40" spans="1:22 16383:16383" x14ac:dyDescent="0.25">
      <c r="A40">
        <f>IFERROR(IF(K40="BUY",MAX($A$5:A39)+1,0),"")</f>
        <v>11</v>
      </c>
      <c r="B40" s="4" t="s">
        <v>44</v>
      </c>
      <c r="C40" s="19" t="s">
        <v>142</v>
      </c>
      <c r="D40" s="20">
        <v>0.50742118081180831</v>
      </c>
      <c r="E40" s="20">
        <v>0.37833475209640965</v>
      </c>
      <c r="F40" s="21">
        <v>0.19465176181090502</v>
      </c>
      <c r="G40" s="20">
        <v>1.407372303843863</v>
      </c>
      <c r="H40" s="20">
        <v>2.7441772781812164</v>
      </c>
      <c r="I40" s="20">
        <v>7.3022468976214157</v>
      </c>
      <c r="J40" s="3" t="s">
        <v>119</v>
      </c>
      <c r="K40" s="15" t="s">
        <v>117</v>
      </c>
      <c r="L40" s="16">
        <v>1.9707494243739081</v>
      </c>
      <c r="M40" s="20">
        <v>5.137379650184994</v>
      </c>
      <c r="N40" s="20">
        <v>14.390898870123561</v>
      </c>
      <c r="O40" s="20">
        <v>2.6431618942189421</v>
      </c>
      <c r="P40" s="18">
        <v>2.9988000000000001E-2</v>
      </c>
      <c r="Q40" s="42">
        <v>1.7441772781812164</v>
      </c>
      <c r="R40" s="43">
        <v>6.3022468976214157</v>
      </c>
      <c r="S40" s="22">
        <v>0.3488354556362433</v>
      </c>
      <c r="T40" s="3">
        <v>1.260449379524283</v>
      </c>
      <c r="U40" s="49">
        <v>0.3488354556362433</v>
      </c>
      <c r="V40" s="35">
        <v>1.260449379524283</v>
      </c>
      <c r="XFC40" s="1">
        <v>2.9988000000000001E-2</v>
      </c>
    </row>
    <row r="41" spans="1:22 16383:16383" x14ac:dyDescent="0.25">
      <c r="A41">
        <f>IFERROR(IF(K41="BUY",MAX($A$5:A40)+1,0),"")</f>
        <v>0</v>
      </c>
      <c r="B41" s="4" t="s">
        <v>45</v>
      </c>
      <c r="C41" s="19" t="s">
        <v>143</v>
      </c>
      <c r="D41" s="20">
        <v>-3.2890173611111093</v>
      </c>
      <c r="E41" s="20">
        <v>0.27381556120481881</v>
      </c>
      <c r="F41" s="21">
        <v>1.7843999562994961</v>
      </c>
      <c r="G41" s="20">
        <v>13.548341593768381</v>
      </c>
      <c r="H41" s="20">
        <v>26.417353146080814</v>
      </c>
      <c r="I41" s="20">
        <v>0</v>
      </c>
      <c r="J41" s="3" t="s">
        <v>119</v>
      </c>
      <c r="K41" s="15" t="s">
        <v>112</v>
      </c>
      <c r="L41" s="16">
        <v>-2.1739015684564698</v>
      </c>
      <c r="M41" s="20">
        <v>4.0069492126797241</v>
      </c>
      <c r="N41" s="20">
        <v>14.859080322112121</v>
      </c>
      <c r="O41" s="20">
        <v>26.11246770833333</v>
      </c>
      <c r="P41" s="18">
        <v>9.0853146853146841E-2</v>
      </c>
      <c r="Q41" s="42">
        <v>2.6947347057455682</v>
      </c>
      <c r="R41" s="43" t="s">
        <v>112</v>
      </c>
      <c r="S41" s="22">
        <v>0.53894694114911368</v>
      </c>
      <c r="T41" s="3" t="s">
        <v>112</v>
      </c>
      <c r="U41" s="49">
        <v>0</v>
      </c>
      <c r="V41" s="35">
        <v>0.53894694114911368</v>
      </c>
      <c r="XFC41" s="1">
        <v>0.64959999999999996</v>
      </c>
    </row>
    <row r="42" spans="1:22 16383:16383" x14ac:dyDescent="0.25">
      <c r="A42">
        <f>IFERROR(IF(K42="BUY",MAX($A$5:A41)+1,0),"")</f>
        <v>0</v>
      </c>
      <c r="B42" s="4" t="s">
        <v>46</v>
      </c>
      <c r="C42" s="19" t="s">
        <v>124</v>
      </c>
      <c r="D42" s="20">
        <v>1.588200347826086</v>
      </c>
      <c r="E42" s="20">
        <v>1.8209546098196878</v>
      </c>
      <c r="F42" s="21">
        <v>0.9488094994518107</v>
      </c>
      <c r="G42" s="20">
        <v>7.4713182117593799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16.811481017836769</v>
      </c>
      <c r="M42" s="20">
        <v>28.14052769858052</v>
      </c>
      <c r="N42" s="20">
        <v>86.897019478976162</v>
      </c>
      <c r="O42" s="20">
        <v>14.662638956521739</v>
      </c>
      <c r="P42" s="18">
        <v>1.8745318352059923E-2</v>
      </c>
      <c r="Q42" s="42">
        <v>-0.45438143827233635</v>
      </c>
      <c r="R42" s="43">
        <v>4.1689092345153602</v>
      </c>
      <c r="S42" s="22">
        <v>-9.0876287654467272E-2</v>
      </c>
      <c r="T42" s="3">
        <v>0.833781846903072</v>
      </c>
      <c r="U42" s="49">
        <v>-9.0876287654467272E-2</v>
      </c>
      <c r="V42" s="35">
        <v>0.833781846903072</v>
      </c>
      <c r="XFC42" s="1">
        <v>0.50049999999999994</v>
      </c>
    </row>
    <row r="43" spans="1:22 16383:16383" x14ac:dyDescent="0.25">
      <c r="A43">
        <f>IFERROR(IF(K43="BUY",MAX($A$5:A42)+1,0),"")</f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f>IFERROR(IF(K44="BUY",MAX($A$5:A43)+1,0),"")</f>
        <v>0</v>
      </c>
      <c r="B44" s="4" t="s">
        <v>48</v>
      </c>
      <c r="C44" s="19" t="s">
        <v>144</v>
      </c>
      <c r="D44" s="20">
        <v>4.622587121212125</v>
      </c>
      <c r="E44" s="20">
        <v>0.69134553187668712</v>
      </c>
      <c r="F44" s="21">
        <v>3.5019889929724983</v>
      </c>
      <c r="G44" s="20">
        <v>18.199885667252548</v>
      </c>
      <c r="H44" s="20">
        <v>35.487207313347341</v>
      </c>
      <c r="I44" s="20">
        <v>32.767768792505152</v>
      </c>
      <c r="J44" s="3" t="s">
        <v>115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26.831734848484853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f>IFERROR(IF(K45="BUY",MAX($A$5:A44)+1,0),"")</f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f>IFERROR(IF(K46="BUY",MAX($A$5:A45)+1,0),"")</f>
        <v>0</v>
      </c>
      <c r="B46" s="4" t="s">
        <v>50</v>
      </c>
      <c r="C46" s="19" t="s">
        <v>145</v>
      </c>
      <c r="D46" s="20">
        <v>0.25016761363636353</v>
      </c>
      <c r="E46" s="20">
        <v>1.7124728031949419</v>
      </c>
      <c r="F46" s="21">
        <v>0.2050461999644633</v>
      </c>
      <c r="G46" s="20">
        <v>0.83681135500769765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6.1958459669085526</v>
      </c>
      <c r="M46" s="20">
        <v>7.5592720092770875</v>
      </c>
      <c r="N46" s="20">
        <v>14.944825053870568</v>
      </c>
      <c r="O46" s="20">
        <v>0.90512386363636366</v>
      </c>
      <c r="P46" s="18">
        <v>0.12902258064516131</v>
      </c>
      <c r="Q46" s="42">
        <v>5.2686444166890611E-2</v>
      </c>
      <c r="R46" s="43">
        <v>1.4120717547998307</v>
      </c>
      <c r="S46" s="22">
        <v>1.0537288833378122E-2</v>
      </c>
      <c r="T46" s="3">
        <v>0.28241435095996614</v>
      </c>
      <c r="U46" s="49">
        <v>1.0537288833378122E-2</v>
      </c>
      <c r="V46" s="35">
        <v>0.28241435095996614</v>
      </c>
      <c r="XFC46" s="1">
        <v>0.19998500000000002</v>
      </c>
    </row>
    <row r="47" spans="1:22 16383:16383" x14ac:dyDescent="0.25">
      <c r="A47">
        <f>IFERROR(IF(K47="BUY",MAX($A$5:A46)+1,0),"")</f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f>IFERROR(IF(K48="BUY",MAX($A$5:A47)+1,0),"")</f>
        <v>0</v>
      </c>
      <c r="B48" s="4" t="s">
        <v>52</v>
      </c>
      <c r="C48" s="19" t="s">
        <v>146</v>
      </c>
      <c r="D48" s="20">
        <v>0.43781117021276544</v>
      </c>
      <c r="E48" s="20">
        <v>1.4608541113363636</v>
      </c>
      <c r="F48" s="21">
        <v>0.38194334184994083</v>
      </c>
      <c r="G48" s="20">
        <v>3.3880528183903467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22.498283895344979</v>
      </c>
      <c r="M48" s="20">
        <v>25.789165357069898</v>
      </c>
      <c r="N48" s="20">
        <v>22.118320912663954</v>
      </c>
      <c r="O48" s="20">
        <v>6.7426308510638293</v>
      </c>
      <c r="P48" s="18">
        <v>2.3116751269035535E-2</v>
      </c>
      <c r="Q48" s="42">
        <v>-0.32931729758130235</v>
      </c>
      <c r="R48" s="43">
        <v>-1.6888531785290484E-2</v>
      </c>
      <c r="S48" s="22">
        <v>-6.5863459516260464E-2</v>
      </c>
      <c r="T48" s="3">
        <v>-3.3777063570580969E-3</v>
      </c>
      <c r="U48" s="49">
        <v>-6.5863459516260464E-2</v>
      </c>
      <c r="V48" s="35">
        <v>-3.3777063570580969E-3</v>
      </c>
      <c r="XFC48" s="1">
        <v>0.22770000000000001</v>
      </c>
    </row>
    <row r="49" spans="1:22 16383:16383" x14ac:dyDescent="0.25">
      <c r="A49">
        <f>IFERROR(IF(K49="BUY",MAX($A$5:A48)+1,0),"")</f>
        <v>0</v>
      </c>
      <c r="B49" s="4" t="s">
        <v>53</v>
      </c>
      <c r="C49" s="19" t="s">
        <v>147</v>
      </c>
      <c r="D49" s="20">
        <v>-0.23157739999999999</v>
      </c>
      <c r="E49" s="20">
        <v>3.1948545389219105</v>
      </c>
      <c r="F49" s="21">
        <v>2.4562893798090589E-2</v>
      </c>
      <c r="G49" s="20">
        <v>2.246070037671215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-95.648366377720791</v>
      </c>
      <c r="M49" s="20">
        <v>901.76671291563548</v>
      </c>
      <c r="N49" s="20">
        <v>-9.9948162208207822</v>
      </c>
      <c r="O49" s="20">
        <v>6.9330229999999995</v>
      </c>
      <c r="P49" s="18">
        <v>9.170654627539505E-3</v>
      </c>
      <c r="Q49" s="42">
        <v>-0.80227903209975382</v>
      </c>
      <c r="R49" s="43">
        <v>-0.895504579959571</v>
      </c>
      <c r="S49" s="22">
        <v>-0.16045580641995077</v>
      </c>
      <c r="T49" s="3">
        <v>-0.17910091599191419</v>
      </c>
      <c r="U49" s="49">
        <v>-0.17910091599191419</v>
      </c>
      <c r="V49" s="35">
        <v>-0.16045580641995077</v>
      </c>
      <c r="XFC49" s="1">
        <v>0.20313000000000001</v>
      </c>
    </row>
    <row r="50" spans="1:22 16383:16383" x14ac:dyDescent="0.25">
      <c r="A50">
        <f>IFERROR(IF(K50="BUY",MAX($A$5:A49)+1,0),"")</f>
        <v>0</v>
      </c>
      <c r="B50" s="4" t="s">
        <v>54</v>
      </c>
      <c r="C50" s="19" t="s">
        <v>148</v>
      </c>
      <c r="D50" s="20">
        <v>1.8313723333333347</v>
      </c>
      <c r="E50" s="20">
        <v>1.2366735792408898</v>
      </c>
      <c r="F50" s="21">
        <v>2.0334917127968124</v>
      </c>
      <c r="G50" s="20">
        <v>8.249133813335634</v>
      </c>
      <c r="H50" s="20">
        <v>16.084646197317397</v>
      </c>
      <c r="I50" s="20">
        <v>12.502357112510616</v>
      </c>
      <c r="J50" s="3" t="s">
        <v>115</v>
      </c>
      <c r="K50" s="15" t="s">
        <v>112</v>
      </c>
      <c r="L50" s="16">
        <v>5.5695938036994797</v>
      </c>
      <c r="M50" s="20">
        <v>5.0160027384479386</v>
      </c>
      <c r="N50" s="20">
        <v>6.8267696770075732</v>
      </c>
      <c r="O50" s="20">
        <v>8.2479323333333348</v>
      </c>
      <c r="P50" s="18">
        <v>0.12302941176470589</v>
      </c>
      <c r="Q50" s="42">
        <v>0.57692609777621562</v>
      </c>
      <c r="R50" s="43">
        <v>0.22572128554025661</v>
      </c>
      <c r="S50" s="22">
        <v>0.11538521955524313</v>
      </c>
      <c r="T50" s="3">
        <v>4.5144257108051325E-2</v>
      </c>
      <c r="U50" s="49">
        <v>4.5144257108051325E-2</v>
      </c>
      <c r="V50" s="35">
        <v>0.11538521955524313</v>
      </c>
      <c r="XFC50" s="1">
        <v>1.2548999999999999</v>
      </c>
    </row>
    <row r="51" spans="1:22 16383:16383" x14ac:dyDescent="0.25">
      <c r="A51">
        <f>IFERROR(IF(K51="BUY",MAX($A$5:A50)+1,0),"")</f>
        <v>0</v>
      </c>
      <c r="B51" s="4" t="s">
        <v>55</v>
      </c>
      <c r="C51" s="19" t="s">
        <v>149</v>
      </c>
      <c r="D51" s="20">
        <v>0.97564536585366601</v>
      </c>
      <c r="E51" s="20">
        <v>0.40735977906395265</v>
      </c>
      <c r="F51" s="21">
        <v>2.9716020269250683</v>
      </c>
      <c r="G51" s="20">
        <v>20.322557648909847</v>
      </c>
      <c r="H51" s="20">
        <v>39.626117966332657</v>
      </c>
      <c r="I51" s="20">
        <v>13.273120215337299</v>
      </c>
      <c r="J51" s="3" t="s">
        <v>119</v>
      </c>
      <c r="K51" s="15" t="s">
        <v>112</v>
      </c>
      <c r="L51" s="16">
        <v>15.374438832982479</v>
      </c>
      <c r="M51" s="20">
        <v>5.047782261584195</v>
      </c>
      <c r="N51" s="20">
        <v>13.604451658235101</v>
      </c>
      <c r="O51" s="20">
        <v>36.822486585365866</v>
      </c>
      <c r="P51" s="18">
        <v>6.6703999999999999E-2</v>
      </c>
      <c r="Q51" s="42">
        <v>1.6417411977555103</v>
      </c>
      <c r="R51" s="43">
        <v>-0.11512531897751344</v>
      </c>
      <c r="S51" s="22">
        <v>0.32834823955110204</v>
      </c>
      <c r="T51" s="3">
        <v>-2.3025063795502686E-2</v>
      </c>
      <c r="U51" s="49">
        <v>-2.3025063795502686E-2</v>
      </c>
      <c r="V51" s="35">
        <v>0.32834823955110204</v>
      </c>
      <c r="XFC51" s="1">
        <v>1.0005599999999999</v>
      </c>
    </row>
    <row r="52" spans="1:22 16383:16383" x14ac:dyDescent="0.25">
      <c r="A52">
        <f>IFERROR(IF(K52="BUY",MAX($A$5:A51)+1,0),"")</f>
        <v>0</v>
      </c>
      <c r="B52" s="4" t="s">
        <v>56</v>
      </c>
      <c r="C52" s="19" t="str">
        <f>IFERROR(VLOOKUP(B52,'[1]Valuation Sheet'!$B:$W,7,FALSE),"")</f>
        <v>1.00</v>
      </c>
      <c r="D52" s="20">
        <f>IFERROR(VLOOKUP(B52,'[1]Business Score'!$A:$O,15,FALSE),"")</f>
        <v>8.6214375788146481E-3</v>
      </c>
      <c r="E52" s="20">
        <f>IFERROR(C52/VLOOKUP(B52,'[1]Business Score'!$A:$Q,17,FALSE),"")</f>
        <v>0.13993806161396971</v>
      </c>
      <c r="F52" s="21">
        <f>IFERROR(VLOOKUP(B52,'[1]Valuation Sheet'!$B:$W,2,FALSE),"")</f>
        <v>0.20322289089797915</v>
      </c>
      <c r="G52" s="20">
        <f>IF(IFERROR(VLOOKUP(B52,'[1]Valuation Sheet'!$B:$W,5,FALSE),"")&lt;0.2,0.2,IFERROR(VLOOKUP(B52,'[1]Valuation Sheet'!$B:$W,5,FALSE),""))</f>
        <v>2.9502131415484825</v>
      </c>
      <c r="H52" s="20">
        <f>IF(IFERROR(VLOOKUP(B52,'[1]Valuation Sheet'!$B:$W,4,FALSE),"")&lt;0.2,0.2,IFERROR(VLOOKUP(B52,'[1]Valuation Sheet'!$B:$W,4,FALSE),""))</f>
        <v>5.7524990698745109</v>
      </c>
      <c r="I52" s="20">
        <f t="shared" ref="I7:I70" si="0">IF(D52*N52&lt;0,,D52*N52)</f>
        <v>0.38554050896507469</v>
      </c>
      <c r="J52" s="3" t="str">
        <f>VLOOKUP(B52,'[1]Valuation Sheet'!$B:$W,8,FALSE)</f>
        <v>UNDERPRICED</v>
      </c>
      <c r="K52" s="15" t="str">
        <f t="shared" ref="K6:K69" si="1">IF(AND(C52-G52&lt;0,C52-I52&lt;0),"BUY","")</f>
        <v/>
      </c>
      <c r="L52" s="16">
        <f t="shared" ref="L49:L54" si="2">IFERROR(C52/D52,"")</f>
        <v>115.9899368125436</v>
      </c>
      <c r="M52" s="20">
        <f t="shared" ref="M49:M54" si="3">IFERROR(C52/F52,"")</f>
        <v>4.9207055149216163</v>
      </c>
      <c r="N52" s="20">
        <f>VLOOKUP(B52,'[1]Business Score'!$A:$BU,59,)</f>
        <v>44.718819273534919</v>
      </c>
      <c r="O52" s="20">
        <f t="shared" ref="O48:O54" si="4">IFERROR(C52/E52,"")</f>
        <v>7.1460186633039093</v>
      </c>
      <c r="P52" s="18">
        <f t="shared" ref="P37:P68" si="5">IFERROR(XFC52/C52,"")</f>
        <v>6.0015999999999993E-2</v>
      </c>
      <c r="Q52" s="42">
        <f>VLOOKUP(B52,'[1]Valuation Sheet'!$B:$W,21,FALSE)</f>
        <v>4.7524990698745109</v>
      </c>
      <c r="R52" s="43">
        <f t="shared" ref="R6:R69" si="6">IF(I52/C52-1=-1,"",I52/C52-1)</f>
        <v>-0.61445949103492525</v>
      </c>
      <c r="S52" s="22">
        <f t="shared" ref="S10:S72" si="7">IFERROR(Q52/5,"")</f>
        <v>0.95049981397490213</v>
      </c>
      <c r="T52" s="3">
        <f t="shared" ref="T10:T72" si="8">IFERROR(R52/5,"")</f>
        <v>-0.12289189820698505</v>
      </c>
      <c r="U52" s="49">
        <f t="shared" ref="U7:U69" si="9">MIN(S52:T52)</f>
        <v>-0.12289189820698505</v>
      </c>
      <c r="V52" s="35">
        <f t="shared" ref="V6:V69" si="10">MAX(S52:T52)</f>
        <v>0.95049981397490213</v>
      </c>
      <c r="XFC52" s="1">
        <v>6.0015999999999993E-2</v>
      </c>
    </row>
    <row r="53" spans="1:22 16383:16383" x14ac:dyDescent="0.25">
      <c r="A53" t="str">
        <f>IFERROR(IF(K53="BUY",MAX($A$5:A52)+1,0),"")</f>
        <v/>
      </c>
      <c r="B53" s="4" t="s">
        <v>57</v>
      </c>
      <c r="C53" s="19" t="str">
        <f>IFERROR(VLOOKUP(B53,'[1]Valuation Sheet'!$B:$W,7,FALSE),"")</f>
        <v>14.85</v>
      </c>
      <c r="D53" s="20">
        <f>IFERROR(VLOOKUP(B53,'[1]Business Score'!$A:$O,15,FALSE),"")</f>
        <v>0</v>
      </c>
      <c r="E53" s="20" t="str">
        <f>IFERROR(C53/VLOOKUP(B53,'[1]Business Score'!$A:$Q,17,FALSE),"")</f>
        <v/>
      </c>
      <c r="F53" s="21">
        <f>IFERROR(VLOOKUP(B53,'[1]Valuation Sheet'!$B:$W,2,FALSE),"")</f>
        <v>1.496416369728139</v>
      </c>
      <c r="G53" s="20">
        <f>IF(IFERROR(VLOOKUP(B53,'[1]Valuation Sheet'!$B:$W,5,FALSE),"")&lt;0.2,0.2,IFERROR(VLOOKUP(B53,'[1]Valuation Sheet'!$B:$W,5,FALSE),""))</f>
        <v>5.3794216358928484</v>
      </c>
      <c r="H53" s="20">
        <f>IF(IFERROR(VLOOKUP(B53,'[1]Valuation Sheet'!$B:$W,4,FALSE),"")&lt;0.2,0.2,IFERROR(VLOOKUP(B53,'[1]Valuation Sheet'!$B:$W,4,FALSE),""))</f>
        <v>10.489112641093525</v>
      </c>
      <c r="I53" s="20" t="e">
        <f t="shared" si="0"/>
        <v>#DIV/0!</v>
      </c>
      <c r="J53" s="3" t="str">
        <f>VLOOKUP(B53,'[1]Valuation Sheet'!$B:$W,8,FALSE)</f>
        <v>OVERPRICED</v>
      </c>
      <c r="K53" s="15" t="e">
        <f t="shared" si="1"/>
        <v>#DIV/0!</v>
      </c>
      <c r="L53" s="16" t="str">
        <f t="shared" si="2"/>
        <v/>
      </c>
      <c r="M53" s="20">
        <f t="shared" si="3"/>
        <v>9.9237086017027938</v>
      </c>
      <c r="N53" s="20" t="e">
        <f>VLOOKUP(B53,'[1]Business Score'!$A:$BU,59,)</f>
        <v>#DIV/0!</v>
      </c>
      <c r="O53" s="20" t="str">
        <f t="shared" si="4"/>
        <v/>
      </c>
      <c r="P53" s="18">
        <f t="shared" si="5"/>
        <v>6.7299663299663304E-2</v>
      </c>
      <c r="Q53" s="42">
        <f>VLOOKUP(B53,'[1]Valuation Sheet'!$B:$W,21,FALSE)</f>
        <v>-0.29366244841121036</v>
      </c>
      <c r="R53" s="43" t="e">
        <f t="shared" si="6"/>
        <v>#DIV/0!</v>
      </c>
      <c r="S53" s="22">
        <f t="shared" si="7"/>
        <v>-5.8732489682242074E-2</v>
      </c>
      <c r="T53" s="3" t="str">
        <f t="shared" si="8"/>
        <v/>
      </c>
      <c r="U53" s="49">
        <f t="shared" si="9"/>
        <v>-5.8732489682242074E-2</v>
      </c>
      <c r="V53" s="35">
        <f t="shared" si="10"/>
        <v>-5.8732489682242074E-2</v>
      </c>
      <c r="XFC53" s="1">
        <v>0.99940000000000007</v>
      </c>
    </row>
    <row r="54" spans="1:22 16383:16383" x14ac:dyDescent="0.25">
      <c r="A54">
        <f>IFERROR(IF(K54="BUY",MAX($A$5:A53)+1,0),"")</f>
        <v>0</v>
      </c>
      <c r="B54" s="4" t="s">
        <v>58</v>
      </c>
      <c r="C54" s="19" t="str">
        <f>IFERROR(VLOOKUP(B54,'[1]Valuation Sheet'!$B:$W,7,FALSE),"")</f>
        <v>1,215.00</v>
      </c>
      <c r="D54" s="20">
        <f>IFERROR(VLOOKUP(B54,'[1]Business Score'!$A:$O,15,FALSE),"")</f>
        <v>54.257848257764977</v>
      </c>
      <c r="E54" s="20">
        <f>IFERROR(C54/VLOOKUP(B54,'[1]Business Score'!$A:$Q,17,FALSE),"")</f>
        <v>19.177072479943742</v>
      </c>
      <c r="F54" s="21">
        <f>IFERROR(VLOOKUP(B54,'[1]Valuation Sheet'!$B:$W,2,FALSE),"")</f>
        <v>41.301701138509841</v>
      </c>
      <c r="G54" s="20">
        <f>IF(IFERROR(VLOOKUP(B54,'[1]Valuation Sheet'!$B:$W,5,FALSE),"")&lt;0.2,0.2,IFERROR(VLOOKUP(B54,'[1]Valuation Sheet'!$B:$W,5,FALSE),""))</f>
        <v>133.20138374736689</v>
      </c>
      <c r="H54" s="20">
        <f>IF(IFERROR(VLOOKUP(B54,'[1]Valuation Sheet'!$B:$W,4,FALSE),"")&lt;0.2,0.2,IFERROR(VLOOKUP(B54,'[1]Valuation Sheet'!$B:$W,4,FALSE),""))</f>
        <v>259.72389090184447</v>
      </c>
      <c r="I54" s="20">
        <f t="shared" si="0"/>
        <v>1739.193163741222</v>
      </c>
      <c r="J54" s="3" t="str">
        <f>VLOOKUP(B54,'[1]Valuation Sheet'!$B:$W,8,FALSE)</f>
        <v>OVERPRICED</v>
      </c>
      <c r="K54" s="15" t="str">
        <f t="shared" si="1"/>
        <v/>
      </c>
      <c r="L54" s="16">
        <f t="shared" si="2"/>
        <v>22.393073795109785</v>
      </c>
      <c r="M54" s="20">
        <f t="shared" si="3"/>
        <v>29.417674490582424</v>
      </c>
      <c r="N54" s="20">
        <f>VLOOKUP(B54,'[1]Business Score'!$A:$BU,59,)</f>
        <v>32.054222929718222</v>
      </c>
      <c r="O54" s="20">
        <f t="shared" si="4"/>
        <v>63.356907122852171</v>
      </c>
      <c r="P54" s="18">
        <f t="shared" si="5"/>
        <v>4.8207242798353915E-2</v>
      </c>
      <c r="Q54" s="42">
        <f>VLOOKUP(B54,'[1]Valuation Sheet'!$B:$W,21,FALSE)</f>
        <v>-0.78623548073922267</v>
      </c>
      <c r="R54" s="43">
        <f t="shared" si="6"/>
        <v>0.43143470266767237</v>
      </c>
      <c r="S54" s="22">
        <f t="shared" si="7"/>
        <v>-0.15724709614784455</v>
      </c>
      <c r="T54" s="3">
        <f t="shared" si="8"/>
        <v>8.6286940533534473E-2</v>
      </c>
      <c r="U54" s="49">
        <f t="shared" si="9"/>
        <v>-0.15724709614784455</v>
      </c>
      <c r="V54" s="35">
        <f t="shared" si="10"/>
        <v>8.6286940533534473E-2</v>
      </c>
      <c r="XFC54" s="1">
        <v>58.571800000000003</v>
      </c>
    </row>
    <row r="55" spans="1:22 16383:16383" x14ac:dyDescent="0.25">
      <c r="A55">
        <f>IFERROR(IF(K55="BUY",MAX($A$5:A54)+1,0),"")</f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tr">
        <f t="shared" si="5"/>
        <v/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f>IFERROR(IF(K56="BUY",MAX($A$5:A55)+1,0),"")</f>
        <v>0</v>
      </c>
      <c r="B56" s="4" t="s">
        <v>60</v>
      </c>
      <c r="C56" s="19" t="str">
        <f>IFERROR(VLOOKUP(B56,'[1]Valuation Sheet'!$B:$W,7,FALSE),"")</f>
        <v>3.37</v>
      </c>
      <c r="D56" s="20">
        <f>IFERROR(VLOOKUP(B56,'[1]Business Score'!$A:$O,15,FALSE),"")</f>
        <v>-0.1768878406204033</v>
      </c>
      <c r="E56" s="20">
        <f>IFERROR(C56/VLOOKUP(B56,'[1]Business Score'!$A:$Q,17,FALSE),"")</f>
        <v>0.49174274230507869</v>
      </c>
      <c r="F56" s="21">
        <f>IFERROR(VLOOKUP(B56,'[1]Valuation Sheet'!$B:$W,2,FALSE),"")</f>
        <v>9.6797374699833016E-2</v>
      </c>
      <c r="G56" s="20">
        <f>IF(IFERROR(VLOOKUP(B56,'[1]Valuation Sheet'!$B:$W,5,FALSE),"")&lt;0.2,0.2,IFERROR(VLOOKUP(B56,'[1]Valuation Sheet'!$B:$W,5,FALSE),""))</f>
        <v>2.6030681714213024</v>
      </c>
      <c r="H56" s="20">
        <f>IF(IFERROR(VLOOKUP(B56,'[1]Valuation Sheet'!$B:$W,4,FALSE),"")&lt;0.2,0.2,IFERROR(VLOOKUP(B56,'[1]Valuation Sheet'!$B:$W,4,FALSE),""))</f>
        <v>5.0756153933547612</v>
      </c>
      <c r="I56" s="20">
        <f t="shared" si="0"/>
        <v>0</v>
      </c>
      <c r="J56" s="3" t="str">
        <f>VLOOKUP(B56,'[1]Valuation Sheet'!$B:$W,8,FALSE)</f>
        <v>FAIRLY PRICED</v>
      </c>
      <c r="K56" s="15" t="str">
        <f t="shared" si="1"/>
        <v/>
      </c>
      <c r="L56" s="16">
        <f t="shared" ref="L56" si="11">IFERROR(C56/D56,"")</f>
        <v>-19.051620440276235</v>
      </c>
      <c r="M56" s="20">
        <f t="shared" ref="M56" si="12">IFERROR(C56/F56,"")</f>
        <v>34.814993799680124</v>
      </c>
      <c r="N56" s="20">
        <f>VLOOKUP(B56,'[1]Business Score'!$A:$BU,59,)</f>
        <v>4.1019508378834475</v>
      </c>
      <c r="O56" s="20">
        <f>IFERROR(C56/E56,"")</f>
        <v>6.8531768953068593</v>
      </c>
      <c r="P56" s="18">
        <f t="shared" si="5"/>
        <v>0</v>
      </c>
      <c r="Q56" s="42">
        <f>VLOOKUP(B56,'[1]Valuation Sheet'!$B:$W,21,FALSE)</f>
        <v>0.5061173274049735</v>
      </c>
      <c r="R56" s="43" t="str">
        <f t="shared" si="6"/>
        <v/>
      </c>
      <c r="S56" s="22">
        <f t="shared" si="7"/>
        <v>0.1012234654809947</v>
      </c>
      <c r="T56" s="3" t="str">
        <f t="shared" si="8"/>
        <v/>
      </c>
      <c r="U56" s="49">
        <v>0</v>
      </c>
      <c r="V56" s="35">
        <f t="shared" si="10"/>
        <v>0.1012234654809947</v>
      </c>
      <c r="XFC56" s="1">
        <v>0</v>
      </c>
    </row>
    <row r="57" spans="1:22 16383:16383" x14ac:dyDescent="0.25">
      <c r="A57">
        <f>IFERROR(IF(K57="BUY",MAX($A$5:A56)+1,0),"")</f>
        <v>0</v>
      </c>
      <c r="B57" s="4" t="s">
        <v>61</v>
      </c>
      <c r="C57" s="19" t="str">
        <f>IFERROR(VLOOKUP(B57,'[1]Valuation Sheet'!$B:$W,7,FALSE),"")</f>
        <v>7.10</v>
      </c>
      <c r="D57" s="20">
        <f>IFERROR(VLOOKUP(B57,'[1]Business Score'!$A:$O,15,FALSE),"")</f>
        <v>0.39106888888888836</v>
      </c>
      <c r="E57" s="20">
        <f>IFERROR(C57/VLOOKUP(B57,'[1]Business Score'!$A:$Q,17,FALSE),"")</f>
        <v>0.99591161915591564</v>
      </c>
      <c r="F57" s="21">
        <f>IFERROR(VLOOKUP(B57,'[1]Valuation Sheet'!$B:$W,2,FALSE),"")</f>
        <v>1.4378930848408744</v>
      </c>
      <c r="G57" s="20">
        <f>IF(IFERROR(VLOOKUP(B57,'[1]Valuation Sheet'!$B:$W,5,FALSE),"")&lt;0.2,0.2,IFERROR(VLOOKUP(B57,'[1]Valuation Sheet'!$B:$W,5,FALSE),""))</f>
        <v>6.1368513770596884</v>
      </c>
      <c r="H57" s="20">
        <f>IF(IFERROR(VLOOKUP(B57,'[1]Valuation Sheet'!$B:$W,4,FALSE),"")&lt;0.2,0.2,IFERROR(VLOOKUP(B57,'[1]Valuation Sheet'!$B:$W,4,FALSE),""))</f>
        <v>11.96599369087104</v>
      </c>
      <c r="I57" s="20">
        <f t="shared" si="0"/>
        <v>15.468121393082123</v>
      </c>
      <c r="J57" s="3" t="str">
        <f>VLOOKUP(B57,'[1]Valuation Sheet'!$B:$W,8,FALSE)</f>
        <v>FAIRLY PRICED</v>
      </c>
      <c r="K57" s="15" t="str">
        <f t="shared" si="1"/>
        <v/>
      </c>
      <c r="L57" s="16">
        <f t="shared" ref="L57:L59" si="13">IFERROR(C57/D57,"")</f>
        <v>18.155369045521983</v>
      </c>
      <c r="M57" s="20">
        <f t="shared" ref="M57:M59" si="14">IFERROR(C57/F57,"")</f>
        <v>4.9377801971874193</v>
      </c>
      <c r="N57" s="20">
        <f>VLOOKUP(B57,'[1]Business Score'!$A:$BU,59,)</f>
        <v>39.553443990470363</v>
      </c>
      <c r="O57" s="20">
        <f>IFERROR(C57/E57,"")</f>
        <v>7.1291466666666672</v>
      </c>
      <c r="P57" s="18">
        <f t="shared" si="5"/>
        <v>1.0562704225352113</v>
      </c>
      <c r="Q57" s="42">
        <f>VLOOKUP(B57,'[1]Valuation Sheet'!$B:$W,21,FALSE)</f>
        <v>0.68535122406634374</v>
      </c>
      <c r="R57" s="43">
        <f t="shared" si="6"/>
        <v>1.1786086469129753</v>
      </c>
      <c r="S57" s="22">
        <f t="shared" si="7"/>
        <v>0.13707024481326874</v>
      </c>
      <c r="T57" s="3">
        <f t="shared" si="8"/>
        <v>0.23572172938259506</v>
      </c>
      <c r="U57" s="49">
        <f t="shared" si="9"/>
        <v>0.13707024481326874</v>
      </c>
      <c r="V57" s="35">
        <f t="shared" si="10"/>
        <v>0.23572172938259506</v>
      </c>
      <c r="XFC57" s="1">
        <v>7.4995200000000004</v>
      </c>
    </row>
    <row r="58" spans="1:22 16383:16383" x14ac:dyDescent="0.25">
      <c r="A58">
        <f>IFERROR(IF(K58="BUY",MAX($A$5:A57)+1,0),"")</f>
        <v>0</v>
      </c>
      <c r="B58" s="4" t="s">
        <v>62</v>
      </c>
      <c r="C58" s="19" t="str">
        <f>IFERROR(VLOOKUP(B58,'[1]Valuation Sheet'!$B:$W,7,FALSE),"")</f>
        <v>2.00</v>
      </c>
      <c r="D58" s="20">
        <f>IFERROR(VLOOKUP(B58,'[1]Business Score'!$A:$O,15,FALSE),"")</f>
        <v>0.34967959183673591</v>
      </c>
      <c r="E58" s="20">
        <f>IFERROR(C58/VLOOKUP(B58,'[1]Business Score'!$A:$Q,17,FALSE),"")</f>
        <v>0.54182532104532477</v>
      </c>
      <c r="F58" s="21">
        <f>IFERROR(VLOOKUP(B58,'[1]Valuation Sheet'!$B:$W,2,FALSE),"")</f>
        <v>0.18613255350981991</v>
      </c>
      <c r="G58" s="20">
        <f>IF(IFERROR(VLOOKUP(B58,'[1]Valuation Sheet'!$B:$W,5,FALSE),"")&lt;0.2,0.2,IFERROR(VLOOKUP(B58,'[1]Valuation Sheet'!$B:$W,5,FALSE),""))</f>
        <v>1.7456569341352741</v>
      </c>
      <c r="H58" s="20">
        <f>IF(IFERROR(VLOOKUP(B58,'[1]Valuation Sheet'!$B:$W,4,FALSE),"")&lt;0.2,0.2,IFERROR(VLOOKUP(B58,'[1]Valuation Sheet'!$B:$W,4,FALSE),""))</f>
        <v>3.4037845430593041</v>
      </c>
      <c r="I58" s="20">
        <f t="shared" si="0"/>
        <v>2.662601141020307</v>
      </c>
      <c r="J58" s="3" t="str">
        <f>VLOOKUP(B58,'[1]Valuation Sheet'!$B:$W,8,FALSE)</f>
        <v>FAIRLY PRICED</v>
      </c>
      <c r="K58" s="15" t="str">
        <f t="shared" si="1"/>
        <v/>
      </c>
      <c r="L58" s="16">
        <f t="shared" si="13"/>
        <v>5.7195216612292104</v>
      </c>
      <c r="M58" s="20">
        <f t="shared" si="14"/>
        <v>10.745030690692612</v>
      </c>
      <c r="N58" s="20">
        <f>VLOOKUP(B58,'[1]Business Score'!$A:$BU,59,)</f>
        <v>7.614402450639628</v>
      </c>
      <c r="O58" s="20">
        <f>IFERROR(C58/E58,"")</f>
        <v>3.6912265306122451</v>
      </c>
      <c r="P58" s="18">
        <f t="shared" si="5"/>
        <v>9.9959999999999993E-2</v>
      </c>
      <c r="Q58" s="42">
        <f>VLOOKUP(B58,'[1]Valuation Sheet'!$B:$W,21,FALSE)</f>
        <v>0.70189227152965206</v>
      </c>
      <c r="R58" s="43">
        <f t="shared" si="6"/>
        <v>0.33130057051015349</v>
      </c>
      <c r="S58" s="22">
        <f t="shared" si="7"/>
        <v>0.14037845430593041</v>
      </c>
      <c r="T58" s="3">
        <f t="shared" si="8"/>
        <v>6.6260114102030698E-2</v>
      </c>
      <c r="U58" s="49">
        <f t="shared" si="9"/>
        <v>6.6260114102030698E-2</v>
      </c>
      <c r="V58" s="35">
        <f t="shared" si="10"/>
        <v>0.14037845430593041</v>
      </c>
      <c r="XFC58" s="1">
        <v>0.19991999999999999</v>
      </c>
    </row>
    <row r="59" spans="1:22 16383:16383" x14ac:dyDescent="0.25">
      <c r="A59">
        <f>IFERROR(IF(K59="BUY",MAX($A$5:A58)+1,0),"")</f>
        <v>0</v>
      </c>
      <c r="B59" s="4" t="s">
        <v>63</v>
      </c>
      <c r="C59" s="19" t="str">
        <f>IFERROR(VLOOKUP(B59,'[1]Valuation Sheet'!$B:$W,7,FALSE),"")</f>
        <v>0.43</v>
      </c>
      <c r="D59" s="20">
        <f>IFERROR(VLOOKUP(B59,'[1]Business Score'!$A:$O,15,FALSE),"")</f>
        <v>9.6860526315789466E-2</v>
      </c>
      <c r="E59" s="20">
        <f>IFERROR(C59/VLOOKUP(B59,'[1]Business Score'!$A:$Q,17,FALSE),"")</f>
        <v>0.82901575434345409</v>
      </c>
      <c r="F59" s="21">
        <f>IFERROR(VLOOKUP(B59,'[1]Valuation Sheet'!$B:$W,2,FALSE),"")</f>
        <v>-0.11327850463768803</v>
      </c>
      <c r="G59" s="20">
        <f>IF(IFERROR(VLOOKUP(B59,'[1]Valuation Sheet'!$B:$W,5,FALSE),"")&lt;0.2,0.2,IFERROR(VLOOKUP(B59,'[1]Valuation Sheet'!$B:$W,5,FALSE),""))</f>
        <v>0.2</v>
      </c>
      <c r="H59" s="20">
        <f>IF(IFERROR(VLOOKUP(B59,'[1]Valuation Sheet'!$B:$W,4,FALSE),"")&lt;0.2,0.2,IFERROR(VLOOKUP(B59,'[1]Valuation Sheet'!$B:$W,4,FALSE),""))</f>
        <v>0.2</v>
      </c>
      <c r="I59" s="20">
        <f t="shared" si="0"/>
        <v>0.26234129703604325</v>
      </c>
      <c r="J59" s="3" t="str">
        <f>VLOOKUP(B59,'[1]Valuation Sheet'!$B:$W,8,FALSE)</f>
        <v>OVERPRICED</v>
      </c>
      <c r="K59" s="15" t="str">
        <f t="shared" si="1"/>
        <v/>
      </c>
      <c r="L59" s="16">
        <f t="shared" si="13"/>
        <v>4.4393729453636537</v>
      </c>
      <c r="M59" s="20">
        <f t="shared" si="14"/>
        <v>-3.7959540636179794</v>
      </c>
      <c r="N59" s="20">
        <f>VLOOKUP(B59,'[1]Business Score'!$A:$BU,59,)</f>
        <v>2.7084438523567917</v>
      </c>
      <c r="O59" s="20">
        <f>IFERROR(C59/E59,"")</f>
        <v>0.51868736842105256</v>
      </c>
      <c r="P59" s="18" t="str">
        <f t="shared" si="5"/>
        <v/>
      </c>
      <c r="Q59" s="42">
        <f>VLOOKUP(B59,'[1]Valuation Sheet'!$B:$W,21,FALSE)</f>
        <v>-0.53488372093023251</v>
      </c>
      <c r="R59" s="43">
        <f t="shared" si="6"/>
        <v>-0.38990396038129471</v>
      </c>
      <c r="S59" s="22">
        <f t="shared" si="7"/>
        <v>-0.1069767441860465</v>
      </c>
      <c r="T59" s="3">
        <f t="shared" si="8"/>
        <v>-7.7980792076258937E-2</v>
      </c>
      <c r="U59" s="49">
        <f t="shared" si="9"/>
        <v>-0.1069767441860465</v>
      </c>
      <c r="V59" s="35">
        <f t="shared" si="10"/>
        <v>-7.7980792076258937E-2</v>
      </c>
      <c r="XFC59" s="1" t="e">
        <v>#VALUE!</v>
      </c>
    </row>
    <row r="60" spans="1:22 16383:16383" ht="13.5" thickBot="1" x14ac:dyDescent="0.3">
      <c r="A60">
        <f>IFERROR(IF(K60="BUY",MAX($A$5:A59)+1,0),"")</f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tr">
        <f t="shared" si="5"/>
        <v/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f>IFERROR(IF(K61="BUY",MAX($A$5:A60)+1,0),"")</f>
        <v>12</v>
      </c>
      <c r="B61" s="4" t="s">
        <v>65</v>
      </c>
      <c r="C61" s="19">
        <v>1.2</v>
      </c>
      <c r="D61" s="20">
        <f>IFERROR(VLOOKUP(B61,'[1]Business Score'!$A:$O,15,FALSE),"")</f>
        <v>0.53142259615384602</v>
      </c>
      <c r="E61" s="20">
        <f>IFERROR(C61/VLOOKUP(B61,'[1]Business Score'!$A:$Q,17,FALSE),"")</f>
        <v>0.13528508078730714</v>
      </c>
      <c r="F61" s="21">
        <f>IFERROR(VLOOKUP(B61,'[1]Valuation Sheet'!$B:$W,2,FALSE),"")</f>
        <v>0.39385263699390277</v>
      </c>
      <c r="G61" s="20">
        <f>IF(IFERROR(VLOOKUP(B61,'[1]Valuation Sheet'!$B:$W,5,FALSE),"")&lt;0.2,0.2,IFERROR(VLOOKUP(B61,'[1]Valuation Sheet'!$B:$W,5,FALSE),""))</f>
        <v>4.0578675848873722</v>
      </c>
      <c r="H61" s="20">
        <f>IF(IFERROR(VLOOKUP(B61,'[1]Valuation Sheet'!$B:$W,4,FALSE),"")&lt;0.2,0.2,IFERROR(VLOOKUP(B61,'[1]Valuation Sheet'!$B:$W,4,FALSE),""))</f>
        <v>7.9122688388156686</v>
      </c>
      <c r="I61" s="20">
        <f t="shared" si="0"/>
        <v>101.33836829478101</v>
      </c>
      <c r="J61" s="3" t="str">
        <f>VLOOKUP(B61,'[1]Valuation Sheet'!$B:$W,8,FALSE)</f>
        <v>UNDERPRICED</v>
      </c>
      <c r="K61" s="23" t="str">
        <f t="shared" si="1"/>
        <v>BUY</v>
      </c>
      <c r="L61" s="16">
        <f t="shared" ref="L61" si="15">IFERROR(C61/D61,"")</f>
        <v>2.258089905632469</v>
      </c>
      <c r="M61" s="20">
        <f t="shared" ref="M61" si="16">IFERROR(C61/F61,"")</f>
        <v>3.0468248458587244</v>
      </c>
      <c r="N61" s="20">
        <f>VLOOKUP(B61,'[1]Business Score'!$A:$BU,59,)</f>
        <v>190.69262208309206</v>
      </c>
      <c r="O61" s="20">
        <f>IFERROR(C61/E61,"")</f>
        <v>8.8701576923076928</v>
      </c>
      <c r="P61" s="18">
        <f t="shared" si="5"/>
        <v>0</v>
      </c>
      <c r="Q61" s="42"/>
      <c r="R61" s="43"/>
      <c r="S61" s="22">
        <f t="shared" si="7"/>
        <v>0</v>
      </c>
      <c r="T61" s="3">
        <f t="shared" si="8"/>
        <v>0</v>
      </c>
      <c r="U61" s="49">
        <f t="shared" si="9"/>
        <v>0</v>
      </c>
      <c r="V61" s="35">
        <f t="shared" si="10"/>
        <v>0</v>
      </c>
      <c r="XFC61" s="1">
        <v>0</v>
      </c>
    </row>
    <row r="62" spans="1:22 16383:16383" x14ac:dyDescent="0.25">
      <c r="A62">
        <f>IFERROR(IF(K62="BUY",MAX($A$5:A61)+1,0),"")</f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tr">
        <f t="shared" si="1"/>
        <v/>
      </c>
      <c r="L62" s="16"/>
      <c r="M62" s="20"/>
      <c r="N62" s="20"/>
      <c r="O62" s="17"/>
      <c r="P62" s="18" t="str">
        <f t="shared" si="5"/>
        <v/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f>IFERROR(IF(K63="BUY",MAX($A$5:A62)+1,0),"")</f>
        <v>0</v>
      </c>
      <c r="B63" s="4" t="s">
        <v>67</v>
      </c>
      <c r="C63" s="19" t="str">
        <f>IFERROR(VLOOKUP(B63,'[1]Valuation Sheet'!$B:$W,7,FALSE),"")</f>
        <v>6.12</v>
      </c>
      <c r="D63" s="20">
        <f>IFERROR(VLOOKUP(B63,'[1]Business Score'!$A:$O,15,FALSE),"")</f>
        <v>0.8591293484528163</v>
      </c>
      <c r="E63" s="20">
        <f>IFERROR(C63/VLOOKUP(B63,'[1]Business Score'!$A:$Q,17,FALSE),"")</f>
        <v>0.95675245076406457</v>
      </c>
      <c r="F63" s="21">
        <f>IFERROR(VLOOKUP(B63,'[1]Valuation Sheet'!$B:$W,2,FALSE),"")</f>
        <v>0.61364655560054526</v>
      </c>
      <c r="G63" s="20">
        <f>IF(IFERROR(VLOOKUP(B63,'[1]Valuation Sheet'!$B:$W,5,FALSE),"")&lt;0.2,0.2,IFERROR(VLOOKUP(B63,'[1]Valuation Sheet'!$B:$W,5,FALSE),""))</f>
        <v>3.7715453356032111</v>
      </c>
      <c r="H63" s="20">
        <f>IF(IFERROR(VLOOKUP(B63,'[1]Valuation Sheet'!$B:$W,4,FALSE),"")&lt;0.2,0.2,IFERROR(VLOOKUP(B63,'[1]Valuation Sheet'!$B:$W,4,FALSE),""))</f>
        <v>7.3539808800592326</v>
      </c>
      <c r="I63" s="20">
        <f t="shared" si="0"/>
        <v>10.225534714978663</v>
      </c>
      <c r="J63" s="3" t="str">
        <f>VLOOKUP(B63,'[1]Valuation Sheet'!$B:$W,8,FALSE)</f>
        <v>OVERPRICED</v>
      </c>
      <c r="K63" s="24" t="str">
        <f t="shared" si="1"/>
        <v/>
      </c>
      <c r="L63" s="16">
        <f t="shared" ref="L63" si="17">IFERROR(C63/D63,"")</f>
        <v>7.1234907886936334</v>
      </c>
      <c r="M63" s="20">
        <f t="shared" ref="M63" si="18">IFERROR(C63/F63,"")</f>
        <v>9.9731676877264661</v>
      </c>
      <c r="N63" s="20">
        <f>VLOOKUP(B63,'[1]Business Score'!$A:$BU,59,)</f>
        <v>11.902206266604164</v>
      </c>
      <c r="O63" s="20">
        <f>IFERROR(C63/E63,"")</f>
        <v>6.3966389582932921</v>
      </c>
      <c r="P63" s="18" t="str">
        <f t="shared" si="5"/>
        <v/>
      </c>
      <c r="Q63" s="42">
        <f>VLOOKUP(B63,'[1]Valuation Sheet'!$B:$W,21,FALSE)</f>
        <v>0.20163086275477649</v>
      </c>
      <c r="R63" s="43">
        <f t="shared" si="6"/>
        <v>0.67083900571546762</v>
      </c>
      <c r="S63" s="22">
        <f t="shared" si="7"/>
        <v>4.0326172550955296E-2</v>
      </c>
      <c r="T63" s="3">
        <f t="shared" si="8"/>
        <v>0.13416780114309351</v>
      </c>
      <c r="U63" s="49">
        <f t="shared" si="9"/>
        <v>4.0326172550955296E-2</v>
      </c>
      <c r="V63" s="35">
        <f t="shared" si="10"/>
        <v>0.13416780114309351</v>
      </c>
      <c r="XFC63" s="1" t="e">
        <v>#VALUE!</v>
      </c>
    </row>
    <row r="64" spans="1:22 16383:16383" x14ac:dyDescent="0.25">
      <c r="A64">
        <f>IFERROR(IF(K64="BUY",MAX($A$5:A63)+1,0),"")</f>
        <v>0</v>
      </c>
      <c r="B64" s="4" t="s">
        <v>68</v>
      </c>
      <c r="C64" s="19" t="str">
        <f>IFERROR(VLOOKUP(B64,'[1]Valuation Sheet'!$B:$W,7,FALSE),"")</f>
        <v>53.80</v>
      </c>
      <c r="D64" s="20">
        <f>IFERROR(VLOOKUP(B64,'[1]Business Score'!$A:$O,15,FALSE),"")</f>
        <v>10.106216372982376</v>
      </c>
      <c r="E64" s="20">
        <f>IFERROR(C64/VLOOKUP(B64,'[1]Business Score'!$A:$Q,17,FALSE),"")</f>
        <v>0.90788354483170119</v>
      </c>
      <c r="F64" s="21">
        <f>IFERROR(VLOOKUP(B64,'[1]Valuation Sheet'!$B:$W,2,FALSE),"")</f>
        <v>8.6327153175660527</v>
      </c>
      <c r="G64" s="20">
        <f>IF(IFERROR(VLOOKUP(B64,'[1]Valuation Sheet'!$B:$W,5,FALSE),"")&lt;0.2,0.2,IFERROR(VLOOKUP(B64,'[1]Valuation Sheet'!$B:$W,5,FALSE),""))</f>
        <v>42.498926797503721</v>
      </c>
      <c r="H64" s="20">
        <f>IF(IFERROR(VLOOKUP(B64,'[1]Valuation Sheet'!$B:$W,4,FALSE),"")&lt;0.2,0.2,IFERROR(VLOOKUP(B64,'[1]Valuation Sheet'!$B:$W,4,FALSE),""))</f>
        <v>82.866906607631449</v>
      </c>
      <c r="I64" s="20">
        <f t="shared" si="0"/>
        <v>64.640313945196652</v>
      </c>
      <c r="J64" s="3" t="str">
        <f>VLOOKUP(B64,'[1]Valuation Sheet'!$B:$W,8,FALSE)</f>
        <v>FAIRLY PRICED</v>
      </c>
      <c r="K64" s="24" t="str">
        <f t="shared" si="1"/>
        <v/>
      </c>
      <c r="L64" s="16">
        <f t="shared" ref="L64:L65" si="19">IFERROR(C64/D64,"")</f>
        <v>5.3234561792905142</v>
      </c>
      <c r="M64" s="20">
        <f t="shared" ref="M64:M65" si="20">IFERROR(C64/F64,"")</f>
        <v>6.2321063559835554</v>
      </c>
      <c r="N64" s="20">
        <f>VLOOKUP(B64,'[1]Business Score'!$A:$BU,59,)</f>
        <v>6.3960943996809663</v>
      </c>
      <c r="O64" s="20">
        <f>IFERROR(C64/E64,"")</f>
        <v>59.258701522091322</v>
      </c>
      <c r="P64" s="18" t="str">
        <f t="shared" si="5"/>
        <v/>
      </c>
      <c r="Q64" s="42">
        <f>VLOOKUP(B64,'[1]Valuation Sheet'!$B:$W,21,FALSE)</f>
        <v>0.54027707449129103</v>
      </c>
      <c r="R64" s="43">
        <f t="shared" si="6"/>
        <v>0.2014928242601608</v>
      </c>
      <c r="S64" s="22">
        <f t="shared" si="7"/>
        <v>0.10805541489825821</v>
      </c>
      <c r="T64" s="3">
        <f t="shared" si="8"/>
        <v>4.0298564852032162E-2</v>
      </c>
      <c r="U64" s="49">
        <f t="shared" si="9"/>
        <v>4.0298564852032162E-2</v>
      </c>
      <c r="V64" s="35">
        <f t="shared" si="10"/>
        <v>0.10805541489825821</v>
      </c>
      <c r="XFC64" s="1" t="e">
        <v>#VALUE!</v>
      </c>
    </row>
    <row r="65" spans="1:22 16383:16383" x14ac:dyDescent="0.25">
      <c r="A65">
        <f>IFERROR(IF(K65="BUY",MAX($A$5:A64)+1,0),"")</f>
        <v>0</v>
      </c>
      <c r="B65" s="4" t="s">
        <v>69</v>
      </c>
      <c r="C65" s="19" t="str">
        <f>IFERROR(VLOOKUP(B65,'[1]Valuation Sheet'!$B:$W,7,FALSE),"")</f>
        <v>3.90</v>
      </c>
      <c r="D65" s="20">
        <f>IFERROR(VLOOKUP(B65,'[1]Business Score'!$A:$O,15,FALSE),"")</f>
        <v>0.48153839999999865</v>
      </c>
      <c r="E65" s="20">
        <f>IFERROR(C65/VLOOKUP(B65,'[1]Business Score'!$A:$Q,17,FALSE),"")</f>
        <v>1.2555673142475081</v>
      </c>
      <c r="F65" s="21">
        <f>IFERROR(VLOOKUP(B65,'[1]Valuation Sheet'!$B:$W,2,FALSE),"")</f>
        <v>0.24171524332120753</v>
      </c>
      <c r="G65" s="20">
        <f>IF(IFERROR(VLOOKUP(B65,'[1]Valuation Sheet'!$B:$W,5,FALSE),"")&lt;0.2,0.2,IFERROR(VLOOKUP(B65,'[1]Valuation Sheet'!$B:$W,5,FALSE),""))</f>
        <v>1.6871514802138856</v>
      </c>
      <c r="H65" s="20">
        <f>IF(IFERROR(VLOOKUP(B65,'[1]Valuation Sheet'!$B:$W,4,FALSE),"")&lt;0.2,0.2,IFERROR(VLOOKUP(B65,'[1]Valuation Sheet'!$B:$W,4,FALSE),""))</f>
        <v>3.2897071686060375</v>
      </c>
      <c r="I65" s="20">
        <f t="shared" si="0"/>
        <v>0</v>
      </c>
      <c r="J65" s="3" t="str">
        <f>VLOOKUP(B65,'[1]Valuation Sheet'!$B:$W,8,FALSE)</f>
        <v>OVERPRICED</v>
      </c>
      <c r="K65" s="24" t="str">
        <f t="shared" si="1"/>
        <v/>
      </c>
      <c r="L65" s="16">
        <f t="shared" si="19"/>
        <v>8.0990425685677625</v>
      </c>
      <c r="M65" s="20">
        <f t="shared" si="20"/>
        <v>16.134687851760415</v>
      </c>
      <c r="N65" s="20">
        <f>VLOOKUP(B65,'[1]Business Score'!$A:$BU,59,)</f>
        <v>-25.647883272935012</v>
      </c>
      <c r="O65" s="20">
        <f>IFERROR(C65/E65,"")</f>
        <v>3.1061656000000002</v>
      </c>
      <c r="P65" s="18">
        <f t="shared" si="5"/>
        <v>5.3442307692307692E-2</v>
      </c>
      <c r="Q65" s="42">
        <f>VLOOKUP(B65,'[1]Valuation Sheet'!$B:$W,21,FALSE)</f>
        <v>-0.15648534138306724</v>
      </c>
      <c r="R65" s="43" t="str">
        <f t="shared" si="6"/>
        <v/>
      </c>
      <c r="S65" s="22">
        <f t="shared" si="7"/>
        <v>-3.1297068276613452E-2</v>
      </c>
      <c r="T65" s="3" t="str">
        <f t="shared" si="8"/>
        <v/>
      </c>
      <c r="U65" s="49">
        <f t="shared" si="9"/>
        <v>-3.1297068276613452E-2</v>
      </c>
      <c r="V65" s="35">
        <f t="shared" si="10"/>
        <v>-3.1297068276613452E-2</v>
      </c>
      <c r="XFC65" s="1">
        <v>0.208425</v>
      </c>
    </row>
    <row r="66" spans="1:22 16383:16383" x14ac:dyDescent="0.25">
      <c r="A66">
        <f>IFERROR(IF(K66="BUY",MAX($A$5:A65)+1,0),"")</f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tr">
        <f t="shared" si="1"/>
        <v/>
      </c>
      <c r="L66" s="16"/>
      <c r="M66" s="20"/>
      <c r="N66" s="20"/>
      <c r="O66" s="17"/>
      <c r="P66" s="18" t="str">
        <f t="shared" si="5"/>
        <v/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f>IFERROR(IF(K67="BUY",MAX($A$5:A66)+1,0),"")</f>
        <v>13</v>
      </c>
      <c r="B67" s="4" t="s">
        <v>71</v>
      </c>
      <c r="C67" s="19" t="str">
        <f>IFERROR(VLOOKUP(B67,'[1]Valuation Sheet'!$B:$W,7,FALSE),"")</f>
        <v>0.65</v>
      </c>
      <c r="D67" s="20">
        <f>IFERROR(VLOOKUP(B67,'[1]Business Score'!$A:$O,15,FALSE),"")</f>
        <v>0.45477460317460272</v>
      </c>
      <c r="E67" s="20">
        <f>IFERROR(C67/VLOOKUP(B67,'[1]Business Score'!$A:$Q,17,FALSE),"")</f>
        <v>2.4076568542568539</v>
      </c>
      <c r="F67" s="21">
        <f>IFERROR(VLOOKUP(B67,'[1]Valuation Sheet'!$B:$W,2,FALSE),"")</f>
        <v>0.67700008520217636</v>
      </c>
      <c r="G67" s="20">
        <f>IF(IFERROR(VLOOKUP(B67,'[1]Valuation Sheet'!$B:$W,5,FALSE),"")&lt;0.2,0.2,IFERROR(VLOOKUP(B67,'[1]Valuation Sheet'!$B:$W,5,FALSE),""))</f>
        <v>2.3534159714594733</v>
      </c>
      <c r="H67" s="20">
        <f>IF(IFERROR(VLOOKUP(B67,'[1]Valuation Sheet'!$B:$W,4,FALSE),"")&lt;0.2,0.2,IFERROR(VLOOKUP(B67,'[1]Valuation Sheet'!$B:$W,4,FALSE),""))</f>
        <v>4.5888288531393089</v>
      </c>
      <c r="I67" s="20">
        <f t="shared" si="0"/>
        <v>1.1617896157789436</v>
      </c>
      <c r="J67" s="3" t="str">
        <f>VLOOKUP(B67,'[1]Valuation Sheet'!$B:$W,8,FALSE)</f>
        <v>UNDERPRICED</v>
      </c>
      <c r="K67" s="24" t="str">
        <f t="shared" si="1"/>
        <v>BUY</v>
      </c>
      <c r="L67" s="16">
        <f t="shared" ref="L67" si="21">IFERROR(C67/D67,"")</f>
        <v>1.4292794616555224</v>
      </c>
      <c r="M67" s="20">
        <f t="shared" ref="M67" si="22">IFERROR(C67/F67,"")</f>
        <v>0.96011804755665109</v>
      </c>
      <c r="N67" s="20">
        <f>VLOOKUP(B67,'[1]Business Score'!$A:$BU,59,)</f>
        <v>2.5546492870730839</v>
      </c>
      <c r="O67" s="20">
        <f t="shared" ref="O67:O77" si="23">IFERROR(C67/E67,"")</f>
        <v>0.26997202647493912</v>
      </c>
      <c r="P67" s="18">
        <f t="shared" si="5"/>
        <v>7.6961538461538456E-2</v>
      </c>
      <c r="Q67" s="42">
        <f>VLOOKUP(B67,'[1]Valuation Sheet'!$B:$W,21,FALSE)</f>
        <v>6.0597366971373976</v>
      </c>
      <c r="R67" s="43">
        <f t="shared" si="6"/>
        <v>0.78736863965991311</v>
      </c>
      <c r="S67" s="22">
        <f t="shared" si="7"/>
        <v>1.2119473394274796</v>
      </c>
      <c r="T67" s="3">
        <f t="shared" si="8"/>
        <v>0.15747372793198261</v>
      </c>
      <c r="U67" s="49">
        <f t="shared" si="9"/>
        <v>0.15747372793198261</v>
      </c>
      <c r="V67" s="35">
        <f t="shared" si="10"/>
        <v>1.2119473394274796</v>
      </c>
      <c r="XFC67" s="1">
        <v>5.0025E-2</v>
      </c>
    </row>
    <row r="68" spans="1:22 16383:16383" x14ac:dyDescent="0.25">
      <c r="A68">
        <f>IFERROR(IF(K68="BUY",MAX($A$5:A67)+1,0),"")</f>
        <v>14</v>
      </c>
      <c r="B68" s="4" t="s">
        <v>72</v>
      </c>
      <c r="C68" s="19" t="str">
        <f>IFERROR(VLOOKUP(B68,'[1]Valuation Sheet'!$B:$W,7,FALSE),"")</f>
        <v>0.29</v>
      </c>
      <c r="D68" s="20">
        <f>IFERROR(VLOOKUP(B68,'[1]Business Score'!$A:$O,15,FALSE),"")</f>
        <v>9.864043715846979E-2</v>
      </c>
      <c r="E68" s="20">
        <f>IFERROR(C68/VLOOKUP(B68,'[1]Business Score'!$A:$Q,17,FALSE),"")</f>
        <v>1.1412892076502732</v>
      </c>
      <c r="F68" s="21">
        <f>IFERROR(VLOOKUP(B68,'[1]Valuation Sheet'!$B:$W,2,FALSE),"")</f>
        <v>0.10549880259330342</v>
      </c>
      <c r="G68" s="20">
        <f>IF(IFERROR(VLOOKUP(B68,'[1]Valuation Sheet'!$B:$W,5,FALSE),"")&lt;0.2,0.2,IFERROR(VLOOKUP(B68,'[1]Valuation Sheet'!$B:$W,5,FALSE),""))</f>
        <v>0.56318878788993598</v>
      </c>
      <c r="H68" s="20">
        <f>IF(IFERROR(VLOOKUP(B68,'[1]Valuation Sheet'!$B:$W,4,FALSE),"")&lt;0.2,0.2,IFERROR(VLOOKUP(B68,'[1]Valuation Sheet'!$B:$W,4,FALSE),""))</f>
        <v>1.0981386167916538</v>
      </c>
      <c r="I68" s="20">
        <f t="shared" si="0"/>
        <v>0.67169816508973712</v>
      </c>
      <c r="J68" s="3" t="str">
        <f>VLOOKUP(B68,'[1]Valuation Sheet'!$B:$W,8,FALSE)</f>
        <v>UNDERPRICED</v>
      </c>
      <c r="K68" s="24" t="str">
        <f t="shared" si="1"/>
        <v>BUY</v>
      </c>
      <c r="L68" s="16">
        <f t="shared" ref="L68:L77" si="24">IFERROR(C68/D68,"")</f>
        <v>2.9399707498670491</v>
      </c>
      <c r="M68" s="20">
        <f t="shared" ref="M68:M77" si="25">IFERROR(C68/F68,"")</f>
        <v>2.7488463648061141</v>
      </c>
      <c r="N68" s="20">
        <f>VLOOKUP(B68,'[1]Business Score'!$A:$BU,59,)</f>
        <v>6.809561924493778</v>
      </c>
      <c r="O68" s="20">
        <f t="shared" si="23"/>
        <v>0.25409860888552716</v>
      </c>
      <c r="P68" s="18">
        <f t="shared" si="5"/>
        <v>0.13789655172413792</v>
      </c>
      <c r="Q68" s="42">
        <f>VLOOKUP(B68,'[1]Valuation Sheet'!$B:$W,21,FALSE)</f>
        <v>2.7866848854884618</v>
      </c>
      <c r="R68" s="43">
        <f t="shared" si="6"/>
        <v>1.3162005692749559</v>
      </c>
      <c r="S68" s="22">
        <f t="shared" si="7"/>
        <v>0.55733697709769237</v>
      </c>
      <c r="T68" s="3">
        <f t="shared" si="8"/>
        <v>0.26324011385499119</v>
      </c>
      <c r="U68" s="49">
        <f t="shared" si="9"/>
        <v>0.26324011385499119</v>
      </c>
      <c r="V68" s="35">
        <f t="shared" si="10"/>
        <v>0.55733697709769237</v>
      </c>
      <c r="XFC68" s="1">
        <v>3.9989999999999998E-2</v>
      </c>
    </row>
    <row r="69" spans="1:22 16383:16383" x14ac:dyDescent="0.25">
      <c r="A69">
        <f>IFERROR(IF(K69="BUY",MAX($A$5:A68)+1,0),"")</f>
        <v>15</v>
      </c>
      <c r="B69" s="4" t="s">
        <v>73</v>
      </c>
      <c r="C69" s="19" t="str">
        <f>IFERROR(VLOOKUP(B69,'[1]Valuation Sheet'!$B:$W,7,FALSE),"")</f>
        <v>0.44</v>
      </c>
      <c r="D69" s="20">
        <f>IFERROR(VLOOKUP(B69,'[1]Business Score'!$A:$O,15,FALSE),"")</f>
        <v>6.1300930232557914E-2</v>
      </c>
      <c r="E69" s="20">
        <f>IFERROR(C69/VLOOKUP(B69,'[1]Business Score'!$A:$Q,17,FALSE),"")</f>
        <v>1.4968697674418605</v>
      </c>
      <c r="F69" s="21">
        <f>IFERROR(VLOOKUP(B69,'[1]Valuation Sheet'!$B:$W,2,FALSE),"")</f>
        <v>0.12327699508602416</v>
      </c>
      <c r="G69" s="20">
        <f>IF(IFERROR(VLOOKUP(B69,'[1]Valuation Sheet'!$B:$W,5,FALSE),"")&lt;0.2,0.2,IFERROR(VLOOKUP(B69,'[1]Valuation Sheet'!$B:$W,5,FALSE),""))</f>
        <v>0.69995830254025859</v>
      </c>
      <c r="H69" s="20">
        <f>IF(IFERROR(VLOOKUP(B69,'[1]Valuation Sheet'!$B:$W,4,FALSE),"")&lt;0.2,0.2,IFERROR(VLOOKUP(B69,'[1]Valuation Sheet'!$B:$W,4,FALSE),""))</f>
        <v>1.364819859151051</v>
      </c>
      <c r="I69" s="20">
        <f t="shared" si="0"/>
        <v>0.56302801050335849</v>
      </c>
      <c r="J69" s="3" t="str">
        <f>VLOOKUP(B69,'[1]Valuation Sheet'!$B:$W,8,FALSE)</f>
        <v>UNDERPRICED</v>
      </c>
      <c r="K69" s="24" t="str">
        <f t="shared" si="1"/>
        <v>BUY</v>
      </c>
      <c r="L69" s="16">
        <f t="shared" si="24"/>
        <v>7.1777051070965463</v>
      </c>
      <c r="M69" s="20">
        <f t="shared" si="25"/>
        <v>3.5691979650620356</v>
      </c>
      <c r="N69" s="20">
        <f>VLOOKUP(B69,'[1]Business Score'!$A:$BU,59,)</f>
        <v>9.1846568782462814</v>
      </c>
      <c r="O69" s="20">
        <f t="shared" si="23"/>
        <v>0.29394674778685442</v>
      </c>
      <c r="P69" s="18">
        <f t="shared" ref="P69:P91" si="26">IFERROR(XFC69/C69,"")</f>
        <v>9.0872727272727272E-2</v>
      </c>
      <c r="Q69" s="42">
        <f>VLOOKUP(B69,'[1]Valuation Sheet'!$B:$W,21,FALSE)</f>
        <v>2.1018633162523885</v>
      </c>
      <c r="R69" s="43">
        <f t="shared" si="6"/>
        <v>0.2796091147803601</v>
      </c>
      <c r="S69" s="22">
        <f t="shared" si="7"/>
        <v>0.42037266325047773</v>
      </c>
      <c r="T69" s="3">
        <f t="shared" si="8"/>
        <v>5.5921822956072023E-2</v>
      </c>
      <c r="U69" s="49">
        <f t="shared" si="9"/>
        <v>5.5921822956072023E-2</v>
      </c>
      <c r="V69" s="35">
        <f t="shared" si="10"/>
        <v>0.42037266325047773</v>
      </c>
      <c r="XFC69" s="1">
        <v>3.9983999999999999E-2</v>
      </c>
    </row>
    <row r="70" spans="1:22 16383:16383" x14ac:dyDescent="0.25">
      <c r="A70">
        <f>IFERROR(IF(K70="BUY",MAX($A$5:A69)+1,0),"")</f>
        <v>0</v>
      </c>
      <c r="B70" s="4" t="s">
        <v>74</v>
      </c>
      <c r="C70" s="19" t="str">
        <f>IFERROR(VLOOKUP(B70,'[1]Valuation Sheet'!$B:$W,7,FALSE),"")</f>
        <v>0.51</v>
      </c>
      <c r="D70" s="20">
        <f>IFERROR(VLOOKUP(B70,'[1]Business Score'!$A:$O,15,FALSE),"")</f>
        <v>-3.626474999999995E-2</v>
      </c>
      <c r="E70" s="20">
        <f>IFERROR(C70/VLOOKUP(B70,'[1]Business Score'!$A:$Q,17,FALSE),"")</f>
        <v>2.4281397500000002</v>
      </c>
      <c r="F70" s="21">
        <f>IFERROR(VLOOKUP(B70,'[1]Valuation Sheet'!$B:$W,2,FALSE),"")</f>
        <v>0.12434059362989422</v>
      </c>
      <c r="G70" s="20">
        <f>IF(IFERROR(VLOOKUP(B70,'[1]Valuation Sheet'!$B:$W,5,FALSE),"")&lt;0.2,0.2,IFERROR(VLOOKUP(B70,'[1]Valuation Sheet'!$B:$W,5,FALSE),""))</f>
        <v>0.94149014210540971</v>
      </c>
      <c r="H70" s="20">
        <f>IF(IFERROR(VLOOKUP(B70,'[1]Valuation Sheet'!$B:$W,4,FALSE),"")&lt;0.2,0.2,IFERROR(VLOOKUP(B70,'[1]Valuation Sheet'!$B:$W,4,FALSE),""))</f>
        <v>1.8357728431494711</v>
      </c>
      <c r="I70" s="20">
        <f t="shared" si="0"/>
        <v>0</v>
      </c>
      <c r="J70" s="3" t="str">
        <f>VLOOKUP(B70,'[1]Valuation Sheet'!$B:$W,8,FALSE)</f>
        <v>UNDERPRICED</v>
      </c>
      <c r="K70" s="24" t="str">
        <f t="shared" ref="K70:K91" si="27">IF(AND(C70-G70&lt;0,C70-I70&lt;0),"BUY","")</f>
        <v/>
      </c>
      <c r="L70" s="16">
        <f t="shared" si="24"/>
        <v>-14.063243232064215</v>
      </c>
      <c r="M70" s="20">
        <f t="shared" si="25"/>
        <v>4.1016371653978076</v>
      </c>
      <c r="N70" s="20">
        <f>VLOOKUP(B70,'[1]Business Score'!$A:$BU,59,)</f>
        <v>1.6528298265853834</v>
      </c>
      <c r="O70" s="20">
        <f t="shared" si="23"/>
        <v>0.2100373341361427</v>
      </c>
      <c r="P70" s="18" t="str">
        <f t="shared" si="26"/>
        <v/>
      </c>
      <c r="Q70" s="42">
        <f>VLOOKUP(B70,'[1]Valuation Sheet'!$B:$W,21,FALSE)</f>
        <v>2.5995545944107277</v>
      </c>
      <c r="R70" s="43" t="str">
        <f t="shared" ref="R70:R91" si="28">IF(I70/C70-1=-1,"",I70/C70-1)</f>
        <v/>
      </c>
      <c r="S70" s="22">
        <f t="shared" si="7"/>
        <v>0.51991091888214558</v>
      </c>
      <c r="T70" s="3" t="str">
        <f t="shared" si="8"/>
        <v/>
      </c>
      <c r="U70" s="49">
        <v>0</v>
      </c>
      <c r="V70" s="35">
        <f t="shared" ref="V70:V91" si="29">MAX(S70:T70)</f>
        <v>0.51991091888214558</v>
      </c>
      <c r="XFC70" s="1" t="e">
        <v>#VALUE!</v>
      </c>
    </row>
    <row r="71" spans="1:22 16383:16383" x14ac:dyDescent="0.25">
      <c r="A71">
        <f>IFERROR(IF(K71="BUY",MAX($A$5:A70)+1,0),"")</f>
        <v>16</v>
      </c>
      <c r="B71" s="4" t="s">
        <v>75</v>
      </c>
      <c r="C71" s="19">
        <v>1.8</v>
      </c>
      <c r="D71" s="20">
        <f>IFERROR(VLOOKUP(B71,'[1]Business Score'!$A:$O,15,FALSE),"")</f>
        <v>0.23640780952380955</v>
      </c>
      <c r="E71" s="20">
        <f>IFERROR(C71/VLOOKUP(B71,'[1]Business Score'!$A:$Q,17,FALSE),"")</f>
        <v>2.7008019047619043</v>
      </c>
      <c r="F71" s="21">
        <f>IFERROR(VLOOKUP(B71,'[1]Valuation Sheet'!$B:$W,2,FALSE),"")</f>
        <v>0.197998718850908</v>
      </c>
      <c r="G71" s="20">
        <f>IF(IFERROR(VLOOKUP(B71,'[1]Valuation Sheet'!$B:$W,5,FALSE),"")&lt;0.2,0.2,IFERROR(VLOOKUP(B71,'[1]Valuation Sheet'!$B:$W,5,FALSE),""))</f>
        <v>2.3093240502490584</v>
      </c>
      <c r="H71" s="20">
        <f>IF(IFERROR(VLOOKUP(B71,'[1]Valuation Sheet'!$B:$W,4,FALSE),"")&lt;0.2,0.2,IFERROR(VLOOKUP(B71,'[1]Valuation Sheet'!$B:$W,4,FALSE),""))</f>
        <v>4.5028558323497787</v>
      </c>
      <c r="I71" s="20">
        <f t="shared" ref="I71:I91" si="30">IF(D71*N71&lt;0,,D71*N71)</f>
        <v>2.051729672791708</v>
      </c>
      <c r="J71" s="3" t="str">
        <f>VLOOKUP(B71,'[1]Valuation Sheet'!$B:$W,8,FALSE)</f>
        <v>UNDERPRICED</v>
      </c>
      <c r="K71" s="24" t="str">
        <f t="shared" si="27"/>
        <v>BUY</v>
      </c>
      <c r="L71" s="16">
        <f t="shared" si="24"/>
        <v>7.6139616691415393</v>
      </c>
      <c r="M71" s="20">
        <f t="shared" si="25"/>
        <v>9.0909679135620607</v>
      </c>
      <c r="N71" s="20">
        <f>VLOOKUP(B71,'[1]Business Score'!$A:$BU,59,)</f>
        <v>8.6787728244868756</v>
      </c>
      <c r="O71" s="20">
        <f t="shared" si="23"/>
        <v>0.66646872428012571</v>
      </c>
      <c r="P71" s="18">
        <f t="shared" si="26"/>
        <v>3.3366666666666669E-2</v>
      </c>
      <c r="Q71" s="42">
        <f>VLOOKUP(B71,'[1]Valuation Sheet'!$B:$W,21,FALSE)</f>
        <v>1.7795406372529494</v>
      </c>
      <c r="R71" s="43">
        <f t="shared" si="28"/>
        <v>0.13984981821761555</v>
      </c>
      <c r="S71" s="22">
        <f t="shared" si="7"/>
        <v>0.35590812745058986</v>
      </c>
      <c r="T71" s="3">
        <f t="shared" si="8"/>
        <v>2.796996364352311E-2</v>
      </c>
      <c r="U71" s="49">
        <f t="shared" ref="U71:U89" si="31">MIN(S71:T71)</f>
        <v>2.796996364352311E-2</v>
      </c>
      <c r="V71" s="35">
        <f t="shared" si="29"/>
        <v>0.35590812745058986</v>
      </c>
      <c r="XFC71" s="1">
        <v>6.0060000000000009E-2</v>
      </c>
    </row>
    <row r="72" spans="1:22 16383:16383" x14ac:dyDescent="0.25">
      <c r="A72">
        <f>IFERROR(IF(K72="BUY",MAX($A$5:A71)+1,0),"")</f>
        <v>0</v>
      </c>
      <c r="B72" s="4" t="s">
        <v>76</v>
      </c>
      <c r="C72" s="19">
        <f>IFERROR(VLOOKUP(B72,'[1]Valuation Sheet'!$B:$W,7,FALSE),"")</f>
        <v>0.2</v>
      </c>
      <c r="D72" s="20">
        <f>IFERROR(VLOOKUP(B72,'[1]Business Score'!$A:$O,15,FALSE),"")</f>
        <v>7.9531005669949431E-2</v>
      </c>
      <c r="E72" s="20">
        <f>IFERROR(C72/VLOOKUP(B72,'[1]Business Score'!$A:$Q,17,FALSE),"")</f>
        <v>0.77032882721575657</v>
      </c>
      <c r="F72" s="21">
        <f>IFERROR(VLOOKUP(B72,'[1]Valuation Sheet'!$B:$W,2,FALSE),"")</f>
        <v>0.1580444412282285</v>
      </c>
      <c r="G72" s="20">
        <f>IF(IFERROR(VLOOKUP(B72,'[1]Valuation Sheet'!$B:$W,5,FALSE),"")&lt;0.2,0.2,IFERROR(VLOOKUP(B72,'[1]Valuation Sheet'!$B:$W,5,FALSE),""))</f>
        <v>0.60280601697854008</v>
      </c>
      <c r="H72" s="20">
        <f>IF(IFERROR(VLOOKUP(B72,'[1]Valuation Sheet'!$B:$W,4,FALSE),"")&lt;0.2,0.2,IFERROR(VLOOKUP(B72,'[1]Valuation Sheet'!$B:$W,4,FALSE),""))</f>
        <v>1.1753866197490208</v>
      </c>
      <c r="I72" s="20">
        <f t="shared" si="30"/>
        <v>0.19186448205317569</v>
      </c>
      <c r="J72" s="3" t="str">
        <f>VLOOKUP(B72,'[1]Valuation Sheet'!$B:$W,8,FALSE)</f>
        <v>UNDERPRICED</v>
      </c>
      <c r="K72" s="24" t="str">
        <f t="shared" si="27"/>
        <v/>
      </c>
      <c r="L72" s="16">
        <f t="shared" si="24"/>
        <v>2.5147424996735515</v>
      </c>
      <c r="M72" s="20">
        <f t="shared" si="25"/>
        <v>1.2654668424002613</v>
      </c>
      <c r="N72" s="20">
        <f>VLOOKUP(B72,'[1]Business Score'!$A:$BU,59,)</f>
        <v>2.412448835984871</v>
      </c>
      <c r="O72" s="20">
        <f t="shared" si="23"/>
        <v>0.25962938544422831</v>
      </c>
      <c r="P72" s="18">
        <f t="shared" si="26"/>
        <v>9.9959999999999993E-2</v>
      </c>
      <c r="Q72" s="42">
        <f>VLOOKUP(B72,'[1]Valuation Sheet'!$B:$W,21,FALSE)</f>
        <v>4.8769330987451038</v>
      </c>
      <c r="R72" s="43">
        <f t="shared" si="28"/>
        <v>-4.0677589734121611E-2</v>
      </c>
      <c r="S72" s="22">
        <f t="shared" si="7"/>
        <v>0.97538661974902074</v>
      </c>
      <c r="T72" s="3">
        <f t="shared" si="8"/>
        <v>-8.1355179468243222E-3</v>
      </c>
      <c r="U72" s="49">
        <f t="shared" si="31"/>
        <v>-8.1355179468243222E-3</v>
      </c>
      <c r="V72" s="35">
        <f t="shared" si="29"/>
        <v>0.97538661974902074</v>
      </c>
      <c r="XFC72" s="1">
        <v>1.9991999999999999E-2</v>
      </c>
    </row>
    <row r="73" spans="1:22 16383:16383" x14ac:dyDescent="0.25">
      <c r="A73">
        <f>IFERROR(IF(K73="BUY",MAX($A$5:A72)+1,0),"")</f>
        <v>0</v>
      </c>
      <c r="B73" s="4" t="s">
        <v>77</v>
      </c>
      <c r="C73" s="19" t="str">
        <f>IFERROR(VLOOKUP(B73,'[1]Valuation Sheet'!$B:$W,7,FALSE),"")</f>
        <v>2.30</v>
      </c>
      <c r="D73" s="20">
        <f>IFERROR(VLOOKUP(B73,'[1]Business Score'!$A:$O,15,FALSE),"")</f>
        <v>0.38573939393939388</v>
      </c>
      <c r="E73" s="20">
        <f>IFERROR(C73/VLOOKUP(B73,'[1]Business Score'!$A:$Q,17,FALSE),"")</f>
        <v>2.5145314393939393</v>
      </c>
      <c r="F73" s="21">
        <f>IFERROR(VLOOKUP(B73,'[1]Valuation Sheet'!$B:$W,2,FALSE),"")</f>
        <v>0.35890064310562486</v>
      </c>
      <c r="G73" s="20">
        <f>IF(IFERROR(VLOOKUP(B73,'[1]Valuation Sheet'!$B:$W,5,FALSE),"")&lt;0.2,0.2,IFERROR(VLOOKUP(B73,'[1]Valuation Sheet'!$B:$W,5,FALSE),""))</f>
        <v>1.5651230375369529</v>
      </c>
      <c r="H73" s="20">
        <f>IF(IFERROR(VLOOKUP(B73,'[1]Valuation Sheet'!$B:$W,4,FALSE),"")&lt;0.2,0.2,IFERROR(VLOOKUP(B73,'[1]Valuation Sheet'!$B:$W,4,FALSE),""))</f>
        <v>3.0517689352250938</v>
      </c>
      <c r="I73" s="20">
        <f t="shared" si="30"/>
        <v>1.45286946741115</v>
      </c>
      <c r="J73" s="3" t="str">
        <f>VLOOKUP(B73,'[1]Valuation Sheet'!$B:$W,8,FALSE)</f>
        <v>OVERPRICED</v>
      </c>
      <c r="K73" s="24" t="str">
        <f t="shared" si="27"/>
        <v/>
      </c>
      <c r="L73" s="16">
        <f t="shared" si="24"/>
        <v>5.9625748267789529</v>
      </c>
      <c r="M73" s="20">
        <f t="shared" si="25"/>
        <v>6.4084588428087805</v>
      </c>
      <c r="N73" s="20">
        <f>VLOOKUP(B73,'[1]Business Score'!$A:$BU,59,)</f>
        <v>3.7664534404267251</v>
      </c>
      <c r="O73" s="20">
        <f t="shared" si="23"/>
        <v>0.9146833338279331</v>
      </c>
      <c r="P73" s="18">
        <f t="shared" si="26"/>
        <v>4.1797826086956522E-2</v>
      </c>
      <c r="Q73" s="42">
        <f>VLOOKUP(B73,'[1]Valuation Sheet'!$B:$W,21,FALSE)</f>
        <v>0.3268560587935192</v>
      </c>
      <c r="R73" s="43">
        <f t="shared" si="28"/>
        <v>-0.36831762286471736</v>
      </c>
      <c r="S73" s="22">
        <f t="shared" ref="S73:S91" si="32">IFERROR(Q73/5,"")</f>
        <v>6.5371211758703834E-2</v>
      </c>
      <c r="T73" s="3">
        <f t="shared" ref="T73:T91" si="33">IFERROR(R73/5,"")</f>
        <v>-7.3663524572943478E-2</v>
      </c>
      <c r="U73" s="49">
        <f t="shared" si="31"/>
        <v>-7.3663524572943478E-2</v>
      </c>
      <c r="V73" s="35">
        <f t="shared" si="29"/>
        <v>6.5371211758703834E-2</v>
      </c>
      <c r="XFC73" s="1">
        <v>9.6134999999999998E-2</v>
      </c>
    </row>
    <row r="74" spans="1:22 16383:16383" x14ac:dyDescent="0.25">
      <c r="A74">
        <f>IFERROR(IF(K74="BUY",MAX($A$5:A73)+1,0),"")</f>
        <v>0</v>
      </c>
      <c r="B74" s="4" t="s">
        <v>78</v>
      </c>
      <c r="C74" s="19" t="str">
        <f>IFERROR(VLOOKUP(B74,'[1]Valuation Sheet'!$B:$W,7,FALSE),"")</f>
        <v>0.49</v>
      </c>
      <c r="D74" s="20">
        <f>IFERROR(VLOOKUP(B74,'[1]Business Score'!$A:$O,15,FALSE),"")</f>
        <v>7.8772304832713733E-2</v>
      </c>
      <c r="E74" s="20">
        <f>IFERROR(C74/VLOOKUP(B74,'[1]Business Score'!$A:$Q,17,FALSE),"")</f>
        <v>1.5418131970260223</v>
      </c>
      <c r="F74" s="21">
        <f>IFERROR(VLOOKUP(B74,'[1]Valuation Sheet'!$B:$W,2,FALSE),"")</f>
        <v>4.1419177654856337E-2</v>
      </c>
      <c r="G74" s="20">
        <f>IF(IFERROR(VLOOKUP(B74,'[1]Valuation Sheet'!$B:$W,5,FALSE),"")&lt;0.2,0.2,IFERROR(VLOOKUP(B74,'[1]Valuation Sheet'!$B:$W,5,FALSE),""))</f>
        <v>0.3027688848930663</v>
      </c>
      <c r="H74" s="20">
        <f>IF(IFERROR(VLOOKUP(B74,'[1]Valuation Sheet'!$B:$W,4,FALSE),"")&lt;0.2,0.2,IFERROR(VLOOKUP(B74,'[1]Valuation Sheet'!$B:$W,4,FALSE),""))</f>
        <v>0.59035657600662372</v>
      </c>
      <c r="I74" s="20">
        <f t="shared" si="30"/>
        <v>3.3751046539454408</v>
      </c>
      <c r="J74" s="3" t="str">
        <f>VLOOKUP(B74,'[1]Valuation Sheet'!$B:$W,8,FALSE)</f>
        <v>OVERPRICED</v>
      </c>
      <c r="K74" s="24" t="str">
        <f t="shared" si="27"/>
        <v/>
      </c>
      <c r="L74" s="16">
        <f t="shared" si="24"/>
        <v>6.2204603640911307</v>
      </c>
      <c r="M74" s="20">
        <f t="shared" si="25"/>
        <v>11.830268676098358</v>
      </c>
      <c r="N74" s="20">
        <f>VLOOKUP(B74,'[1]Business Score'!$A:$BU,59,)</f>
        <v>42.846336172504337</v>
      </c>
      <c r="O74" s="20">
        <f t="shared" si="23"/>
        <v>0.31780763126502798</v>
      </c>
      <c r="P74" s="18">
        <f t="shared" si="26"/>
        <v>0</v>
      </c>
      <c r="Q74" s="42">
        <f>VLOOKUP(B74,'[1]Valuation Sheet'!$B:$W,21,FALSE)</f>
        <v>0.20480933878902796</v>
      </c>
      <c r="R74" s="43">
        <f t="shared" si="28"/>
        <v>5.8879686815213077</v>
      </c>
      <c r="S74" s="22">
        <f t="shared" si="32"/>
        <v>4.0961867757805595E-2</v>
      </c>
      <c r="T74" s="3">
        <f t="shared" si="33"/>
        <v>1.1775937363042615</v>
      </c>
      <c r="U74" s="49">
        <f t="shared" si="31"/>
        <v>4.0961867757805595E-2</v>
      </c>
      <c r="V74" s="35">
        <f t="shared" si="29"/>
        <v>1.1775937363042615</v>
      </c>
      <c r="XFC74" s="1">
        <v>0</v>
      </c>
    </row>
    <row r="75" spans="1:22 16383:16383" x14ac:dyDescent="0.25">
      <c r="A75">
        <f>IFERROR(IF(K75="BUY",MAX($A$5:A74)+1,0),"")</f>
        <v>17</v>
      </c>
      <c r="B75" s="4" t="s">
        <v>79</v>
      </c>
      <c r="C75" s="19" t="str">
        <f>IFERROR(VLOOKUP(B75,'[1]Valuation Sheet'!$B:$W,7,FALSE),"")</f>
        <v>0.20</v>
      </c>
      <c r="D75" s="20">
        <f>IFERROR(VLOOKUP(B75,'[1]Business Score'!$A:$O,15,FALSE),"")</f>
        <v>4.0982308845577159E-2</v>
      </c>
      <c r="E75" s="20">
        <f>IFERROR(C75/VLOOKUP(B75,'[1]Business Score'!$A:$Q,17,FALSE),"")</f>
        <v>0.80836086956521735</v>
      </c>
      <c r="F75" s="21">
        <f>IFERROR(VLOOKUP(B75,'[1]Valuation Sheet'!$B:$W,2,FALSE),"")</f>
        <v>8.0005963218015147E-2</v>
      </c>
      <c r="G75" s="20">
        <f>IF(IFERROR(VLOOKUP(B75,'[1]Valuation Sheet'!$B:$W,5,FALSE),"")&lt;0.2,0.2,IFERROR(VLOOKUP(B75,'[1]Valuation Sheet'!$B:$W,5,FALSE),""))</f>
        <v>0.41244537754342525</v>
      </c>
      <c r="H75" s="20">
        <f>IF(IFERROR(VLOOKUP(B75,'[1]Valuation Sheet'!$B:$W,4,FALSE),"")&lt;0.2,0.2,IFERROR(VLOOKUP(B75,'[1]Valuation Sheet'!$B:$W,4,FALSE),""))</f>
        <v>0.80421025087268438</v>
      </c>
      <c r="I75" s="20">
        <f t="shared" si="30"/>
        <v>0.33698133283373338</v>
      </c>
      <c r="J75" s="3" t="str">
        <f>VLOOKUP(B75,'[1]Valuation Sheet'!$B:$W,8,FALSE)</f>
        <v>UNDERPRICED</v>
      </c>
      <c r="K75" s="24" t="str">
        <f t="shared" si="27"/>
        <v>BUY</v>
      </c>
      <c r="L75" s="16">
        <f t="shared" si="24"/>
        <v>4.8801545260323751</v>
      </c>
      <c r="M75" s="20">
        <f t="shared" si="25"/>
        <v>2.4998136633266044</v>
      </c>
      <c r="N75" s="20">
        <f>VLOOKUP(B75,'[1]Business Score'!$A:$BU,59,)</f>
        <v>8.2226048830848306</v>
      </c>
      <c r="O75" s="20">
        <f t="shared" si="23"/>
        <v>0.24741425213663723</v>
      </c>
      <c r="P75" s="18">
        <f t="shared" si="26"/>
        <v>0</v>
      </c>
      <c r="Q75" s="42">
        <f>VLOOKUP(B75,'[1]Valuation Sheet'!$B:$W,21,FALSE)</f>
        <v>3.0210512543634218</v>
      </c>
      <c r="R75" s="43">
        <f t="shared" si="28"/>
        <v>0.68490666416866675</v>
      </c>
      <c r="S75" s="22">
        <f t="shared" si="32"/>
        <v>0.60421025087268432</v>
      </c>
      <c r="T75" s="3">
        <f t="shared" si="33"/>
        <v>0.13698133283373334</v>
      </c>
      <c r="U75" s="49">
        <f t="shared" si="31"/>
        <v>0.13698133283373334</v>
      </c>
      <c r="V75" s="35">
        <f t="shared" si="29"/>
        <v>0.60421025087268432</v>
      </c>
      <c r="XFC75" s="1">
        <v>0</v>
      </c>
    </row>
    <row r="76" spans="1:22 16383:16383" x14ac:dyDescent="0.25">
      <c r="A76">
        <f>IFERROR(IF(K76="BUY",MAX($A$5:A75)+1,0),"")</f>
        <v>18</v>
      </c>
      <c r="B76" s="4" t="s">
        <v>80</v>
      </c>
      <c r="C76" s="19" t="str">
        <f>IFERROR(VLOOKUP(B76,'[1]Valuation Sheet'!$B:$W,7,FALSE),"")</f>
        <v>0.20</v>
      </c>
      <c r="D76" s="20">
        <f>IFERROR(VLOOKUP(B76,'[1]Business Score'!$A:$O,15,FALSE),"")</f>
        <v>4.127529976019171E-2</v>
      </c>
      <c r="E76" s="20">
        <f>IFERROR(C76/VLOOKUP(B76,'[1]Business Score'!$A:$Q,17,FALSE),"")</f>
        <v>0.73489208633093528</v>
      </c>
      <c r="F76" s="21">
        <f>IFERROR(VLOOKUP(B76,'[1]Valuation Sheet'!$B:$W,2,FALSE),"")</f>
        <v>4.5109442766219518E-2</v>
      </c>
      <c r="G76" s="20">
        <f>IF(IFERROR(VLOOKUP(B76,'[1]Valuation Sheet'!$B:$W,5,FALSE),"")&lt;0.2,0.2,IFERROR(VLOOKUP(B76,'[1]Valuation Sheet'!$B:$W,5,FALSE),""))</f>
        <v>0.30412112690338378</v>
      </c>
      <c r="H76" s="20">
        <f>IF(IFERROR(VLOOKUP(B76,'[1]Valuation Sheet'!$B:$W,4,FALSE),"")&lt;0.2,0.2,IFERROR(VLOOKUP(B76,'[1]Valuation Sheet'!$B:$W,4,FALSE),""))</f>
        <v>0.59299325699656524</v>
      </c>
      <c r="I76" s="20">
        <f t="shared" si="30"/>
        <v>1.9120692815568938</v>
      </c>
      <c r="J76" s="3" t="str">
        <f>VLOOKUP(B76,'[1]Valuation Sheet'!$B:$W,8,FALSE)</f>
        <v>UNDERPRICED</v>
      </c>
      <c r="K76" s="24" t="str">
        <f t="shared" si="27"/>
        <v>BUY</v>
      </c>
      <c r="L76" s="16">
        <f t="shared" si="24"/>
        <v>4.845512962037688</v>
      </c>
      <c r="M76" s="20">
        <f t="shared" si="25"/>
        <v>4.4336615071151186</v>
      </c>
      <c r="N76" s="20">
        <f>VLOOKUP(B76,'[1]Business Score'!$A:$BU,59,)</f>
        <v>46.32478244049009</v>
      </c>
      <c r="O76" s="20">
        <f t="shared" si="23"/>
        <v>0.272148800783162</v>
      </c>
      <c r="P76" s="18">
        <f t="shared" si="26"/>
        <v>0</v>
      </c>
      <c r="Q76" s="42">
        <f>VLOOKUP(B76,'[1]Valuation Sheet'!$B:$W,21,FALSE)</f>
        <v>1.9649662849828262</v>
      </c>
      <c r="R76" s="43">
        <f t="shared" si="28"/>
        <v>8.5603464077844684</v>
      </c>
      <c r="S76" s="22">
        <f t="shared" si="32"/>
        <v>0.39299325699656523</v>
      </c>
      <c r="T76" s="3">
        <f t="shared" si="33"/>
        <v>1.7120692815568936</v>
      </c>
      <c r="U76" s="49">
        <f t="shared" si="31"/>
        <v>0.39299325699656523</v>
      </c>
      <c r="V76" s="35">
        <f t="shared" si="29"/>
        <v>1.7120692815568936</v>
      </c>
      <c r="XFC76" s="1">
        <v>0</v>
      </c>
    </row>
    <row r="77" spans="1:22 16383:16383" x14ac:dyDescent="0.25">
      <c r="A77">
        <f>IFERROR(IF(K77="BUY",MAX($A$5:A76)+1,0),"")</f>
        <v>19</v>
      </c>
      <c r="B77" s="4" t="s">
        <v>81</v>
      </c>
      <c r="C77" s="19" t="str">
        <f>IFERROR(VLOOKUP(B77,'[1]Valuation Sheet'!$B:$W,7,FALSE),"")</f>
        <v>0.35</v>
      </c>
      <c r="D77" s="20">
        <f>IFERROR(VLOOKUP(B77,'[1]Business Score'!$A:$O,15,FALSE),"")</f>
        <v>2.6247533632287195E-2</v>
      </c>
      <c r="E77" s="20">
        <f>IFERROR(C77/VLOOKUP(B77,'[1]Business Score'!$A:$Q,17,FALSE),"")</f>
        <v>1.3135563527653211</v>
      </c>
      <c r="F77" s="21">
        <f>IFERROR(VLOOKUP(B77,'[1]Valuation Sheet'!$B:$W,2,FALSE),"")</f>
        <v>7.749965100756287E-2</v>
      </c>
      <c r="G77" s="20">
        <f>IF(IFERROR(VLOOKUP(B77,'[1]Valuation Sheet'!$B:$W,5,FALSE),"")&lt;0.2,0.2,IFERROR(VLOOKUP(B77,'[1]Valuation Sheet'!$B:$W,5,FALSE),""))</f>
        <v>0.53556515419884199</v>
      </c>
      <c r="H77" s="20">
        <f>IF(IFERROR(VLOOKUP(B77,'[1]Valuation Sheet'!$B:$W,4,FALSE),"")&lt;0.2,0.2,IFERROR(VLOOKUP(B77,'[1]Valuation Sheet'!$B:$W,4,FALSE),""))</f>
        <v>1.0442764314204749</v>
      </c>
      <c r="I77" s="20">
        <f t="shared" si="30"/>
        <v>0.44518051365868139</v>
      </c>
      <c r="J77" s="3" t="str">
        <f>VLOOKUP(B77,'[1]Valuation Sheet'!$B:$W,8,FALSE)</f>
        <v>FAIRLY PRICED</v>
      </c>
      <c r="K77" s="24" t="str">
        <f t="shared" si="27"/>
        <v>BUY</v>
      </c>
      <c r="L77" s="16">
        <f t="shared" si="24"/>
        <v>13.334586209252956</v>
      </c>
      <c r="M77" s="20">
        <f t="shared" si="25"/>
        <v>4.5161493690577386</v>
      </c>
      <c r="N77" s="20">
        <f>VLOOKUP(B77,'[1]Business Score'!$A:$BU,59,)</f>
        <v>16.96085125160343</v>
      </c>
      <c r="O77" s="20">
        <f t="shared" si="23"/>
        <v>0.26645221521191231</v>
      </c>
      <c r="P77" s="18">
        <f t="shared" si="26"/>
        <v>0</v>
      </c>
      <c r="Q77" s="42">
        <f>VLOOKUP(B77,'[1]Valuation Sheet'!$B:$W,21,FALSE)</f>
        <v>1.9836469469156426</v>
      </c>
      <c r="R77" s="43">
        <f t="shared" si="28"/>
        <v>0.2719443247390898</v>
      </c>
      <c r="S77" s="22">
        <f t="shared" si="32"/>
        <v>0.39672938938312852</v>
      </c>
      <c r="T77" s="3">
        <f t="shared" si="33"/>
        <v>5.4388864947817958E-2</v>
      </c>
      <c r="U77" s="49">
        <f t="shared" si="31"/>
        <v>5.4388864947817958E-2</v>
      </c>
      <c r="V77" s="35">
        <f t="shared" si="29"/>
        <v>0.39672938938312852</v>
      </c>
      <c r="XFC77" s="1">
        <v>0</v>
      </c>
    </row>
    <row r="78" spans="1:22 16383:16383" x14ac:dyDescent="0.25">
      <c r="A78">
        <f>IFERROR(IF(K78="BUY",MAX($A$5:A77)+1,0),"")</f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tr">
        <f t="shared" si="27"/>
        <v/>
      </c>
      <c r="L78" s="16"/>
      <c r="M78" s="20"/>
      <c r="N78" s="20"/>
      <c r="O78" s="17"/>
      <c r="P78" s="18" t="str">
        <f t="shared" si="26"/>
        <v/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f>IFERROR(IF(K79="BUY",MAX($A$5:A78)+1,0),"")</f>
        <v>20</v>
      </c>
      <c r="B79" s="4" t="s">
        <v>83</v>
      </c>
      <c r="C79" s="19" t="str">
        <f>IFERROR(VLOOKUP(B79,'[1]Valuation Sheet'!$B:$W,7,FALSE),"")</f>
        <v>15.40</v>
      </c>
      <c r="D79" s="20">
        <f>IFERROR(VLOOKUP(B79,'[1]Business Score'!$A:$O,15,FALSE),"")</f>
        <v>3.050119845329883</v>
      </c>
      <c r="E79" s="20">
        <f>IFERROR(C79/VLOOKUP(B79,'[1]Business Score'!$A:$Q,17,FALSE),"")</f>
        <v>0.59067715660837694</v>
      </c>
      <c r="F79" s="21">
        <f>IFERROR(VLOOKUP(B79,'[1]Valuation Sheet'!$B:$W,2,FALSE),"")</f>
        <v>3.5904648630347138</v>
      </c>
      <c r="G79" s="20">
        <f>IF(IFERROR(VLOOKUP(B79,'[1]Valuation Sheet'!$B:$W,5,FALSE),"")&lt;0.2,0.2,IFERROR(VLOOKUP(B79,'[1]Valuation Sheet'!$B:$W,5,FALSE),""))</f>
        <v>18.165628863005889</v>
      </c>
      <c r="H79" s="20">
        <f>IF(IFERROR(VLOOKUP(B79,'[1]Valuation Sheet'!$B:$W,4,FALSE),"")&lt;0.2,0.2,IFERROR(VLOOKUP(B79,'[1]Valuation Sheet'!$B:$W,4,FALSE),""))</f>
        <v>35.420411381965124</v>
      </c>
      <c r="I79" s="20">
        <f t="shared" si="30"/>
        <v>52.102217087111768</v>
      </c>
      <c r="J79" s="3" t="str">
        <f>VLOOKUP(B79,'[1]Valuation Sheet'!$B:$W,8,FALSE)</f>
        <v>FAIRLY PRICED</v>
      </c>
      <c r="K79" s="24" t="str">
        <f t="shared" si="27"/>
        <v>BUY</v>
      </c>
      <c r="L79" s="16">
        <f t="shared" ref="L79" si="34">IFERROR(C79/D79,"")</f>
        <v>5.0489819354407786</v>
      </c>
      <c r="M79" s="20">
        <f t="shared" ref="M79" si="35">IFERROR(C79/F79,"")</f>
        <v>4.2891382000557146</v>
      </c>
      <c r="N79" s="20">
        <f>VLOOKUP(B79,'[1]Business Score'!$A:$BU,59,)</f>
        <v>17.082022913587089</v>
      </c>
      <c r="O79" s="20">
        <f t="shared" ref="O79" si="36">IFERROR(C79/E79,"")</f>
        <v>26.071771741479935</v>
      </c>
      <c r="P79" s="18">
        <f t="shared" si="26"/>
        <v>0.12987012987012986</v>
      </c>
      <c r="Q79" s="42">
        <f>VLOOKUP(B79,'[1]Valuation Sheet'!$B:$W,21,FALSE)</f>
        <v>1.3000267131146184</v>
      </c>
      <c r="R79" s="43">
        <f t="shared" si="28"/>
        <v>2.3832608498124523</v>
      </c>
      <c r="S79" s="22">
        <f t="shared" si="32"/>
        <v>0.26000534262292369</v>
      </c>
      <c r="T79" s="3">
        <f t="shared" si="33"/>
        <v>0.47665216996249049</v>
      </c>
      <c r="U79" s="49">
        <f t="shared" si="31"/>
        <v>0.26000534262292369</v>
      </c>
      <c r="V79" s="35">
        <f t="shared" si="29"/>
        <v>0.47665216996249049</v>
      </c>
      <c r="XFC79" s="1">
        <v>2</v>
      </c>
    </row>
    <row r="80" spans="1:22 16383:16383" x14ac:dyDescent="0.25">
      <c r="A80">
        <f>IFERROR(IF(K80="BUY",MAX($A$5:A79)+1,0),"")</f>
        <v>0</v>
      </c>
      <c r="B80" s="4" t="s">
        <v>84</v>
      </c>
      <c r="C80" s="19" t="str">
        <f>IFERROR(VLOOKUP(B80,'[1]Valuation Sheet'!$B:$W,7,FALSE),"")</f>
        <v>3.15</v>
      </c>
      <c r="D80" s="20">
        <f>IFERROR(VLOOKUP(B80,'[1]Business Score'!$A:$O,15,FALSE),"")</f>
        <v>0.77615076923076631</v>
      </c>
      <c r="E80" s="20">
        <f>IFERROR(C80/VLOOKUP(B80,'[1]Business Score'!$A:$Q,17,FALSE),"")</f>
        <v>0.31796132052946963</v>
      </c>
      <c r="F80" s="21">
        <f>IFERROR(VLOOKUP(B80,'[1]Valuation Sheet'!$B:$W,2,FALSE),"")</f>
        <v>1.4145091780978625</v>
      </c>
      <c r="G80" s="20">
        <f>IF(IFERROR(VLOOKUP(B80,'[1]Valuation Sheet'!$B:$W,5,FALSE),"")&lt;0.2,0.2,IFERROR(VLOOKUP(B80,'[1]Valuation Sheet'!$B:$W,5,FALSE),""))</f>
        <v>7.0313530728136504</v>
      </c>
      <c r="H80" s="20">
        <f>IF(IFERROR(VLOOKUP(B80,'[1]Valuation Sheet'!$B:$W,4,FALSE),"")&lt;0.2,0.2,IFERROR(VLOOKUP(B80,'[1]Valuation Sheet'!$B:$W,4,FALSE),""))</f>
        <v>13.71014569818162</v>
      </c>
      <c r="I80" s="20">
        <f t="shared" si="30"/>
        <v>2.8823113125418129</v>
      </c>
      <c r="J80" s="3" t="str">
        <f>VLOOKUP(B80,'[1]Valuation Sheet'!$B:$W,8,FALSE)</f>
        <v>UNDERPRICED</v>
      </c>
      <c r="K80" s="24" t="str">
        <f t="shared" si="27"/>
        <v/>
      </c>
      <c r="L80" s="16">
        <f t="shared" ref="L80:L86" si="37">IFERROR(C80/D80,"")</f>
        <v>4.0584898255295512</v>
      </c>
      <c r="M80" s="20">
        <f t="shared" ref="M80:M86" si="38">IFERROR(C80/F80,"")</f>
        <v>2.2269208632749273</v>
      </c>
      <c r="N80" s="20">
        <f>VLOOKUP(B80,'[1]Business Score'!$A:$BU,59,)</f>
        <v>3.7135971860189443</v>
      </c>
      <c r="O80" s="20">
        <f t="shared" ref="O80:O86" si="39">IFERROR(C80/E80,"")</f>
        <v>9.9068653846153847</v>
      </c>
      <c r="P80" s="18">
        <f t="shared" si="26"/>
        <v>0.12693333333333331</v>
      </c>
      <c r="Q80" s="42">
        <f>VLOOKUP(B80,'[1]Valuation Sheet'!$B:$W,21,FALSE)</f>
        <v>3.3524272057719431</v>
      </c>
      <c r="R80" s="43">
        <f t="shared" si="28"/>
        <v>-8.4980535701011717E-2</v>
      </c>
      <c r="S80" s="22">
        <f t="shared" si="32"/>
        <v>0.67048544115438857</v>
      </c>
      <c r="T80" s="3">
        <f t="shared" si="33"/>
        <v>-1.6996107140202343E-2</v>
      </c>
      <c r="U80" s="49">
        <f t="shared" si="31"/>
        <v>-1.6996107140202343E-2</v>
      </c>
      <c r="V80" s="35">
        <f t="shared" si="29"/>
        <v>0.67048544115438857</v>
      </c>
      <c r="XFC80" s="1">
        <v>0.39983999999999997</v>
      </c>
    </row>
    <row r="81" spans="1:22 16383:16383" x14ac:dyDescent="0.25">
      <c r="A81">
        <f>IFERROR(IF(K81="BUY",MAX($A$5:A80)+1,0),"")</f>
        <v>21</v>
      </c>
      <c r="B81" s="4" t="s">
        <v>85</v>
      </c>
      <c r="C81" s="19" t="str">
        <f>IFERROR(VLOOKUP(B81,'[1]Valuation Sheet'!$B:$W,7,FALSE),"")</f>
        <v>16.00</v>
      </c>
      <c r="D81" s="20">
        <f>IFERROR(VLOOKUP(B81,'[1]Business Score'!$A:$O,15,FALSE),"")</f>
        <v>0.27805461538462334</v>
      </c>
      <c r="E81" s="20">
        <f>IFERROR(C81/VLOOKUP(B81,'[1]Business Score'!$A:$Q,17,FALSE),"")</f>
        <v>0.32720638846562239</v>
      </c>
      <c r="F81" s="21">
        <f>IFERROR(VLOOKUP(B81,'[1]Valuation Sheet'!$B:$W,2,FALSE),"")</f>
        <v>5.2229217649330995</v>
      </c>
      <c r="G81" s="20">
        <f>IF(IFERROR(VLOOKUP(B81,'[1]Valuation Sheet'!$B:$W,5,FALSE),"")&lt;0.2,0.2,IFERROR(VLOOKUP(B81,'[1]Valuation Sheet'!$B:$W,5,FALSE),""))</f>
        <v>30.195419892592337</v>
      </c>
      <c r="H81" s="20">
        <f>IF(IFERROR(VLOOKUP(B81,'[1]Valuation Sheet'!$B:$W,4,FALSE),"")&lt;0.2,0.2,IFERROR(VLOOKUP(B81,'[1]Valuation Sheet'!$B:$W,4,FALSE),""))</f>
        <v>58.876805340050119</v>
      </c>
      <c r="I81" s="20">
        <f t="shared" si="30"/>
        <v>17.566317109589146</v>
      </c>
      <c r="J81" s="3" t="str">
        <f>VLOOKUP(B81,'[1]Valuation Sheet'!$B:$W,8,FALSE)</f>
        <v>UNDERPRICED</v>
      </c>
      <c r="K81" s="24" t="str">
        <f t="shared" si="27"/>
        <v>BUY</v>
      </c>
      <c r="L81" s="16">
        <f t="shared" si="37"/>
        <v>57.542652107636314</v>
      </c>
      <c r="M81" s="20">
        <f t="shared" si="38"/>
        <v>3.0634194269239536</v>
      </c>
      <c r="N81" s="20">
        <f>VLOOKUP(B81,'[1]Business Score'!$A:$BU,59,)</f>
        <v>63.175779640594229</v>
      </c>
      <c r="O81" s="20">
        <f t="shared" si="39"/>
        <v>48.898800769230775</v>
      </c>
      <c r="P81" s="18">
        <f t="shared" si="26"/>
        <v>0</v>
      </c>
      <c r="Q81" s="42">
        <f>VLOOKUP(B81,'[1]Valuation Sheet'!$B:$W,21,FALSE)</f>
        <v>2.6798003337531324</v>
      </c>
      <c r="R81" s="43">
        <f t="shared" si="28"/>
        <v>9.7894819349321649E-2</v>
      </c>
      <c r="S81" s="22">
        <f t="shared" si="32"/>
        <v>0.53596006675062646</v>
      </c>
      <c r="T81" s="3">
        <f t="shared" si="33"/>
        <v>1.9578963869864331E-2</v>
      </c>
      <c r="U81" s="49">
        <f t="shared" si="31"/>
        <v>1.9578963869864331E-2</v>
      </c>
      <c r="V81" s="35">
        <f t="shared" si="29"/>
        <v>0.53596006675062646</v>
      </c>
      <c r="XFC81" s="1">
        <v>0</v>
      </c>
    </row>
    <row r="82" spans="1:22 16383:16383" x14ac:dyDescent="0.25">
      <c r="A82">
        <f>IFERROR(IF(K82="BUY",MAX($A$5:A81)+1,0),"")</f>
        <v>0</v>
      </c>
      <c r="B82" s="4" t="s">
        <v>86</v>
      </c>
      <c r="C82" s="19" t="str">
        <f>IFERROR(VLOOKUP(B82,'[1]Valuation Sheet'!$B:$W,7,FALSE),"")</f>
        <v>147.90</v>
      </c>
      <c r="D82" s="20">
        <f>IFERROR(VLOOKUP(B82,'[1]Business Score'!$A:$O,15,FALSE),"")</f>
        <v>25.870590682196351</v>
      </c>
      <c r="E82" s="20">
        <f>IFERROR(C82/VLOOKUP(B82,'[1]Business Score'!$A:$Q,17,FALSE),"")</f>
        <v>1.5791636902801147</v>
      </c>
      <c r="F82" s="21">
        <f>IFERROR(VLOOKUP(B82,'[1]Valuation Sheet'!$B:$W,2,FALSE),"")</f>
        <v>25.687546551713382</v>
      </c>
      <c r="G82" s="20">
        <f>IF(IFERROR(VLOOKUP(B82,'[1]Valuation Sheet'!$B:$W,5,FALSE),"")&lt;0.2,0.2,IFERROR(VLOOKUP(B82,'[1]Valuation Sheet'!$B:$W,5,FALSE),""))</f>
        <v>98.052246276595966</v>
      </c>
      <c r="H82" s="20">
        <f>IF(IFERROR(VLOOKUP(B82,'[1]Valuation Sheet'!$B:$W,4,FALSE),"")&lt;0.2,0.2,IFERROR(VLOOKUP(B82,'[1]Valuation Sheet'!$B:$W,4,FALSE),""))</f>
        <v>191.18803572584369</v>
      </c>
      <c r="I82" s="20">
        <f t="shared" si="30"/>
        <v>235.11653521361356</v>
      </c>
      <c r="J82" s="3" t="str">
        <f>VLOOKUP(B82,'[1]Valuation Sheet'!$B:$W,8,FALSE)</f>
        <v>OVERPRICED</v>
      </c>
      <c r="K82" s="24" t="str">
        <f t="shared" si="27"/>
        <v/>
      </c>
      <c r="L82" s="16">
        <f t="shared" si="37"/>
        <v>5.7169162396350686</v>
      </c>
      <c r="M82" s="20">
        <f t="shared" si="38"/>
        <v>5.7576537993713126</v>
      </c>
      <c r="N82" s="20">
        <f>VLOOKUP(B82,'[1]Business Score'!$A:$BU,59,)</f>
        <v>9.0881780822815266</v>
      </c>
      <c r="O82" s="20">
        <f t="shared" si="39"/>
        <v>93.657168607875761</v>
      </c>
      <c r="P82" s="18">
        <f t="shared" si="26"/>
        <v>5.5779580797836376E-2</v>
      </c>
      <c r="Q82" s="42">
        <f>VLOOKUP(B82,'[1]Valuation Sheet'!$B:$W,21,FALSE)</f>
        <v>0.29268448766628596</v>
      </c>
      <c r="R82" s="43">
        <f t="shared" si="28"/>
        <v>0.58969935911841476</v>
      </c>
      <c r="S82" s="22">
        <f t="shared" si="32"/>
        <v>5.8536897533257193E-2</v>
      </c>
      <c r="T82" s="3">
        <f t="shared" si="33"/>
        <v>0.11793987182368296</v>
      </c>
      <c r="U82" s="49">
        <f t="shared" si="31"/>
        <v>5.8536897533257193E-2</v>
      </c>
      <c r="V82" s="35">
        <f t="shared" si="29"/>
        <v>0.11793987182368296</v>
      </c>
      <c r="XFC82" s="1">
        <v>8.2498000000000005</v>
      </c>
    </row>
    <row r="83" spans="1:22 16383:16383" x14ac:dyDescent="0.25">
      <c r="A83">
        <f>IFERROR(IF(K83="BUY",MAX($A$5:A82)+1,0),"")</f>
        <v>0</v>
      </c>
      <c r="B83" s="4" t="s">
        <v>87</v>
      </c>
      <c r="C83" s="19" t="str">
        <f>IFERROR(VLOOKUP(B83,'[1]Valuation Sheet'!$B:$W,7,FALSE),"")</f>
        <v>16.95</v>
      </c>
      <c r="D83" s="20">
        <f>IFERROR(VLOOKUP(B83,'[1]Business Score'!$A:$O,15,FALSE),"")</f>
        <v>-4.9802787511319266</v>
      </c>
      <c r="E83" s="20">
        <f>IFERROR(C83/VLOOKUP(B83,'[1]Business Score'!$A:$Q,17,FALSE),"")</f>
        <v>0.20776956934558866</v>
      </c>
      <c r="F83" s="21">
        <f>IFERROR(VLOOKUP(B83,'[1]Valuation Sheet'!$B:$W,2,FALSE),"")</f>
        <v>3.817421614168433</v>
      </c>
      <c r="G83" s="20">
        <f>IF(IFERROR(VLOOKUP(B83,'[1]Valuation Sheet'!$B:$W,5,FALSE),"")&lt;0.2,0.2,IFERROR(VLOOKUP(B83,'[1]Valuation Sheet'!$B:$W,5,FALSE),""))</f>
        <v>37.821312557016633</v>
      </c>
      <c r="H83" s="20">
        <f>IF(IFERROR(VLOOKUP(B83,'[1]Valuation Sheet'!$B:$W,4,FALSE),"")&lt;0.2,0.2,IFERROR(VLOOKUP(B83,'[1]Valuation Sheet'!$B:$W,4,FALSE),""))</f>
        <v>73.746219295693535</v>
      </c>
      <c r="I83" s="20">
        <f t="shared" si="30"/>
        <v>0</v>
      </c>
      <c r="J83" s="3" t="str">
        <f>VLOOKUP(B83,'[1]Valuation Sheet'!$B:$W,8,FALSE)</f>
        <v>UNDERPRICED</v>
      </c>
      <c r="K83" s="24" t="str">
        <f t="shared" si="27"/>
        <v/>
      </c>
      <c r="L83" s="16">
        <f t="shared" si="37"/>
        <v>-3.4034239541607132</v>
      </c>
      <c r="M83" s="20">
        <f t="shared" si="38"/>
        <v>4.4401697567514553</v>
      </c>
      <c r="N83" s="20">
        <f>VLOOKUP(B83,'[1]Business Score'!$A:$BU,59,)</f>
        <v>8.1185970453268705</v>
      </c>
      <c r="O83" s="20">
        <f t="shared" si="39"/>
        <v>81.580763022166224</v>
      </c>
      <c r="P83" s="18">
        <f t="shared" si="26"/>
        <v>0</v>
      </c>
      <c r="Q83" s="42">
        <f>VLOOKUP(B83,'[1]Valuation Sheet'!$B:$W,21,FALSE)</f>
        <v>3.3508093979760201</v>
      </c>
      <c r="R83" s="43" t="str">
        <f t="shared" si="28"/>
        <v/>
      </c>
      <c r="S83" s="22">
        <f t="shared" si="32"/>
        <v>0.67016187959520401</v>
      </c>
      <c r="T83" s="3" t="str">
        <f t="shared" si="33"/>
        <v/>
      </c>
      <c r="U83" s="49">
        <v>0</v>
      </c>
      <c r="V83" s="35">
        <f t="shared" si="29"/>
        <v>0.67016187959520401</v>
      </c>
      <c r="XFC83" s="1">
        <v>0</v>
      </c>
    </row>
    <row r="84" spans="1:22 16383:16383" x14ac:dyDescent="0.25">
      <c r="A84">
        <f>IFERROR(IF(K84="BUY",MAX($A$5:A83)+1,0),"")</f>
        <v>0</v>
      </c>
      <c r="B84" s="4" t="s">
        <v>88</v>
      </c>
      <c r="C84" s="19" t="str">
        <f>IFERROR(VLOOKUP(B84,'[1]Valuation Sheet'!$B:$W,7,FALSE),"")</f>
        <v>3.60</v>
      </c>
      <c r="D84" s="20">
        <f>IFERROR(VLOOKUP(B84,'[1]Business Score'!$A:$O,15,FALSE),"")</f>
        <v>2.316793483507642</v>
      </c>
      <c r="E84" s="20">
        <f>IFERROR(C84/VLOOKUP(B84,'[1]Business Score'!$A:$Q,17,FALSE),"")</f>
        <v>0.16147708970174665</v>
      </c>
      <c r="F84" s="21">
        <f>IFERROR(VLOOKUP(B84,'[1]Valuation Sheet'!$B:$W,2,FALSE),"")</f>
        <v>-0.73265467440964682</v>
      </c>
      <c r="G84" s="20">
        <f>IF(IFERROR(VLOOKUP(B84,'[1]Valuation Sheet'!$B:$W,5,FALSE),"")&lt;0.2,0.2,IFERROR(VLOOKUP(B84,'[1]Valuation Sheet'!$B:$W,5,FALSE),""))</f>
        <v>5.7818699947660033</v>
      </c>
      <c r="H84" s="20">
        <f>IF(IFERROR(VLOOKUP(B84,'[1]Valuation Sheet'!$B:$W,4,FALSE),"")&lt;0.2,0.2,IFERROR(VLOOKUP(B84,'[1]Valuation Sheet'!$B:$W,4,FALSE),""))</f>
        <v>11.273830117090947</v>
      </c>
      <c r="I84" s="20">
        <f t="shared" si="30"/>
        <v>0</v>
      </c>
      <c r="J84" s="3" t="str">
        <f>VLOOKUP(B84,'[1]Valuation Sheet'!$B:$W,8,FALSE)</f>
        <v>UNDERPRICED</v>
      </c>
      <c r="K84" s="24" t="str">
        <f t="shared" si="27"/>
        <v/>
      </c>
      <c r="L84" s="16">
        <f t="shared" si="37"/>
        <v>1.5538717739095045</v>
      </c>
      <c r="M84" s="20">
        <f t="shared" si="38"/>
        <v>-4.9136382060222052</v>
      </c>
      <c r="N84" s="20">
        <f>VLOOKUP(B84,'[1]Business Score'!$A:$BU,59,)</f>
        <v>-0.41726384907277192</v>
      </c>
      <c r="O84" s="20">
        <f t="shared" si="39"/>
        <v>22.29418431214803</v>
      </c>
      <c r="P84" s="18">
        <f t="shared" si="26"/>
        <v>0</v>
      </c>
      <c r="Q84" s="42">
        <f>VLOOKUP(B84,'[1]Valuation Sheet'!$B:$W,21,FALSE)</f>
        <v>2.1316194769697074</v>
      </c>
      <c r="R84" s="43" t="str">
        <f t="shared" si="28"/>
        <v/>
      </c>
      <c r="S84" s="22">
        <f t="shared" si="32"/>
        <v>0.4263238953939415</v>
      </c>
      <c r="T84" s="3" t="str">
        <f t="shared" si="33"/>
        <v/>
      </c>
      <c r="U84" s="49">
        <v>0</v>
      </c>
      <c r="V84" s="35">
        <f t="shared" si="29"/>
        <v>0.4263238953939415</v>
      </c>
      <c r="XFC84" s="1">
        <v>0</v>
      </c>
    </row>
    <row r="85" spans="1:22 16383:16383" x14ac:dyDescent="0.25">
      <c r="A85">
        <f>IFERROR(IF(K85="BUY",MAX($A$5:A84)+1,0),"")</f>
        <v>0</v>
      </c>
      <c r="B85" s="4" t="s">
        <v>89</v>
      </c>
      <c r="C85" s="19" t="str">
        <f>IFERROR(VLOOKUP(B85,'[1]Valuation Sheet'!$B:$W,7,FALSE),"")</f>
        <v>517.00</v>
      </c>
      <c r="D85" s="20">
        <f>IFERROR(VLOOKUP(B85,'[1]Business Score'!$A:$O,15,FALSE),"")</f>
        <v>76.247365916660996</v>
      </c>
      <c r="E85" s="20">
        <f>IFERROR(C85/VLOOKUP(B85,'[1]Business Score'!$A:$Q,17,FALSE),"")</f>
        <v>0.61900470423543974</v>
      </c>
      <c r="F85" s="21">
        <f>IFERROR(VLOOKUP(B85,'[1]Valuation Sheet'!$B:$W,2,FALSE),"")</f>
        <v>55.345051331639944</v>
      </c>
      <c r="G85" s="20">
        <f>IF(IFERROR(VLOOKUP(B85,'[1]Valuation Sheet'!$B:$W,5,FALSE),"")&lt;0.2,0.2,IFERROR(VLOOKUP(B85,'[1]Valuation Sheet'!$B:$W,5,FALSE),""))</f>
        <v>428.91163434975488</v>
      </c>
      <c r="H85" s="20">
        <f>IF(IFERROR(VLOOKUP(B85,'[1]Valuation Sheet'!$B:$W,4,FALSE),"")&lt;0.2,0.2,IFERROR(VLOOKUP(B85,'[1]Valuation Sheet'!$B:$W,4,FALSE),""))</f>
        <v>836.31712668742944</v>
      </c>
      <c r="I85" s="20">
        <f t="shared" si="30"/>
        <v>466.8791308009607</v>
      </c>
      <c r="J85" s="3" t="str">
        <f>VLOOKUP(B85,'[1]Valuation Sheet'!$B:$W,8,FALSE)</f>
        <v>FAIRLY PRICED</v>
      </c>
      <c r="K85" s="24" t="str">
        <f t="shared" si="27"/>
        <v/>
      </c>
      <c r="L85" s="16">
        <f t="shared" si="37"/>
        <v>6.7805621057793042</v>
      </c>
      <c r="M85" s="20">
        <f t="shared" si="38"/>
        <v>9.3413952568590144</v>
      </c>
      <c r="N85" s="20">
        <f>VLOOKUP(B85,'[1]Business Score'!$A:$BU,59,)</f>
        <v>6.1232165228011084</v>
      </c>
      <c r="O85" s="20">
        <f t="shared" si="39"/>
        <v>835.21174631228325</v>
      </c>
      <c r="P85" s="18">
        <f t="shared" si="26"/>
        <v>3.4999999999999996E-2</v>
      </c>
      <c r="Q85" s="42">
        <f>VLOOKUP(B85,'[1]Valuation Sheet'!$B:$W,21,FALSE)</f>
        <v>0.61763467444377063</v>
      </c>
      <c r="R85" s="43">
        <f t="shared" si="28"/>
        <v>-9.6945588392725934E-2</v>
      </c>
      <c r="S85" s="22">
        <f t="shared" si="32"/>
        <v>0.12352693488875413</v>
      </c>
      <c r="T85" s="3">
        <f t="shared" si="33"/>
        <v>-1.9389117678545186E-2</v>
      </c>
      <c r="U85" s="49">
        <f t="shared" si="31"/>
        <v>-1.9389117678545186E-2</v>
      </c>
      <c r="V85" s="35">
        <f t="shared" si="29"/>
        <v>0.12352693488875413</v>
      </c>
      <c r="XFC85" s="1">
        <v>18.094999999999999</v>
      </c>
    </row>
    <row r="86" spans="1:22 16383:16383" x14ac:dyDescent="0.25">
      <c r="A86">
        <f>IFERROR(IF(K86="BUY",MAX($A$5:A85)+1,0),"")</f>
        <v>0</v>
      </c>
      <c r="B86" s="4" t="s">
        <v>90</v>
      </c>
      <c r="C86" s="19" t="str">
        <f>IFERROR(VLOOKUP(B86,'[1]Valuation Sheet'!$B:$W,7,FALSE),"")</f>
        <v>123.20</v>
      </c>
      <c r="D86" s="20">
        <f>IFERROR(VLOOKUP(B86,'[1]Business Score'!$A:$O,15,FALSE),"")</f>
        <v>23.447493520264</v>
      </c>
      <c r="E86" s="20">
        <f>IFERROR(C86/VLOOKUP(B86,'[1]Business Score'!$A:$Q,17,FALSE),"")</f>
        <v>1.3611342438266021</v>
      </c>
      <c r="F86" s="21">
        <f>IFERROR(VLOOKUP(B86,'[1]Valuation Sheet'!$B:$W,2,FALSE),"")</f>
        <v>30.116756168827362</v>
      </c>
      <c r="G86" s="20">
        <f>IF(IFERROR(VLOOKUP(B86,'[1]Valuation Sheet'!$B:$W,5,FALSE),"")&lt;0.2,0.2,IFERROR(VLOOKUP(B86,'[1]Valuation Sheet'!$B:$W,5,FALSE),""))</f>
        <v>108.32954729609851</v>
      </c>
      <c r="H86" s="20">
        <f>IF(IFERROR(VLOOKUP(B86,'[1]Valuation Sheet'!$B:$W,4,FALSE),"")&lt;0.2,0.2,IFERROR(VLOOKUP(B86,'[1]Valuation Sheet'!$B:$W,4,FALSE),""))</f>
        <v>211.22732160756755</v>
      </c>
      <c r="I86" s="20">
        <f t="shared" si="30"/>
        <v>225.98265031235536</v>
      </c>
      <c r="J86" s="3" t="str">
        <f>VLOOKUP(B86,'[1]Valuation Sheet'!$B:$W,8,FALSE)</f>
        <v>FAIRLY PRICED</v>
      </c>
      <c r="K86" s="24" t="str">
        <f t="shared" si="27"/>
        <v/>
      </c>
      <c r="L86" s="16">
        <f t="shared" si="37"/>
        <v>5.2542929543205545</v>
      </c>
      <c r="M86" s="20">
        <f t="shared" si="38"/>
        <v>4.0907460056245819</v>
      </c>
      <c r="N86" s="20">
        <f>VLOOKUP(B86,'[1]Business Score'!$A:$BU,59,)</f>
        <v>9.6378169426533642</v>
      </c>
      <c r="O86" s="20">
        <f t="shared" si="39"/>
        <v>90.512747408105568</v>
      </c>
      <c r="P86" s="18">
        <f t="shared" si="26"/>
        <v>0.13793181818181818</v>
      </c>
      <c r="Q86" s="42">
        <f>VLOOKUP(B86,'[1]Valuation Sheet'!$B:$W,21,FALSE)</f>
        <v>0.7145074805809053</v>
      </c>
      <c r="R86" s="43">
        <f t="shared" si="28"/>
        <v>0.83427475902885839</v>
      </c>
      <c r="S86" s="22">
        <f t="shared" si="32"/>
        <v>0.14290149611618105</v>
      </c>
      <c r="T86" s="3">
        <f t="shared" si="33"/>
        <v>0.16685495180577167</v>
      </c>
      <c r="U86" s="49">
        <f t="shared" si="31"/>
        <v>0.14290149611618105</v>
      </c>
      <c r="V86" s="35">
        <f t="shared" si="29"/>
        <v>0.16685495180577167</v>
      </c>
      <c r="XFC86" s="1">
        <v>16.993200000000002</v>
      </c>
    </row>
    <row r="87" spans="1:22 16383:16383" x14ac:dyDescent="0.25">
      <c r="A87">
        <f>IFERROR(IF(K87="BUY",MAX($A$5:A86)+1,0),"")</f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tr">
        <f t="shared" si="27"/>
        <v/>
      </c>
      <c r="L87" s="16"/>
      <c r="M87" s="20"/>
      <c r="N87" s="20"/>
      <c r="O87" s="17"/>
      <c r="P87" s="18" t="str">
        <f t="shared" si="26"/>
        <v/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f>IFERROR(IF(K88="BUY",MAX($A$5:A87)+1,0),"")</f>
        <v>0</v>
      </c>
      <c r="B88" s="4" t="s">
        <v>92</v>
      </c>
      <c r="C88" s="19" t="str">
        <f>IFERROR(VLOOKUP(B88,'[1]Valuation Sheet'!$B:$W,7,FALSE),"")</f>
        <v>1.12</v>
      </c>
      <c r="D88" s="20">
        <f>IFERROR(VLOOKUP(B88,'[1]Business Score'!$A:$O,15,FALSE),"")</f>
        <v>-1.3754267937001745</v>
      </c>
      <c r="E88" s="20">
        <f>IFERROR(C88/VLOOKUP(B88,'[1]Business Score'!$A:$Q,17,FALSE),"")</f>
        <v>0.27499251270929809</v>
      </c>
      <c r="F88" s="21">
        <f>IFERROR(VLOOKUP(B88,'[1]Valuation Sheet'!$B:$W,2,FALSE),"")</f>
        <v>8.170680024291335E-4</v>
      </c>
      <c r="G88" s="20">
        <f>IF(IFERROR(VLOOKUP(B88,'[1]Valuation Sheet'!$B:$W,5,FALSE),"")&lt;0.2,0.2,IFERROR(VLOOKUP(B88,'[1]Valuation Sheet'!$B:$W,5,FALSE),""))</f>
        <v>1.4891988923148936</v>
      </c>
      <c r="H88" s="20">
        <f>IF(IFERROR(VLOOKUP(B88,'[1]Valuation Sheet'!$B:$W,4,FALSE),"")&lt;0.2,0.2,IFERROR(VLOOKUP(B88,'[1]Valuation Sheet'!$B:$W,4,FALSE),""))</f>
        <v>2.9037275721723637</v>
      </c>
      <c r="I88" s="20">
        <f t="shared" si="30"/>
        <v>1.0738199767368573</v>
      </c>
      <c r="J88" s="3" t="str">
        <f>VLOOKUP(B88,'[1]Valuation Sheet'!$B:$W,8,FALSE)</f>
        <v>UNDERPRICED</v>
      </c>
      <c r="K88" s="24" t="str">
        <f t="shared" si="27"/>
        <v/>
      </c>
      <c r="L88" s="16">
        <f t="shared" ref="L88" si="40">IFERROR(C88/D88,"")</f>
        <v>-0.81429270182164692</v>
      </c>
      <c r="M88" s="20">
        <f t="shared" ref="M88" si="41">IFERROR(C88/F88,"")</f>
        <v>1370.754939209776</v>
      </c>
      <c r="N88" s="20">
        <f>VLOOKUP(B88,'[1]Business Score'!$A:$BU,59,)</f>
        <v>-0.7807176518992085</v>
      </c>
      <c r="O88" s="20">
        <f t="shared" ref="O88" si="42">IFERROR(C88/E88,"")</f>
        <v>4.0728381619029097</v>
      </c>
      <c r="P88" s="18">
        <f t="shared" si="26"/>
        <v>0.12503482142857142</v>
      </c>
      <c r="Q88" s="42">
        <f>VLOOKUP(B88,'[1]Valuation Sheet'!$B:$W,21,FALSE)</f>
        <v>1.5926139037253244</v>
      </c>
      <c r="R88" s="43">
        <f t="shared" si="28"/>
        <v>-4.1232163627806129E-2</v>
      </c>
      <c r="S88" s="22">
        <f t="shared" si="32"/>
        <v>0.3185227807450649</v>
      </c>
      <c r="T88" s="3">
        <f t="shared" si="33"/>
        <v>-8.2464327255612254E-3</v>
      </c>
      <c r="U88" s="49">
        <v>0</v>
      </c>
      <c r="V88" s="35">
        <f t="shared" si="29"/>
        <v>0.3185227807450649</v>
      </c>
      <c r="XFC88" s="1">
        <v>0.140039</v>
      </c>
    </row>
    <row r="89" spans="1:22 16383:16383" x14ac:dyDescent="0.25">
      <c r="A89" t="str">
        <f>IFERROR(IF(K89="BUY",MAX($A$5:A88)+1,0),"")</f>
        <v/>
      </c>
      <c r="B89" s="4" t="s">
        <v>93</v>
      </c>
      <c r="C89" s="19" t="str">
        <f>IFERROR(VLOOKUP(B89,'[1]Valuation Sheet'!$B:$W,7,FALSE),"")</f>
        <v/>
      </c>
      <c r="D89" s="20">
        <f>IFERROR(VLOOKUP(B89,'[1]Business Score'!$A:$O,15,FALSE),"")</f>
        <v>0.2526668366519087</v>
      </c>
      <c r="E89" s="20" t="str">
        <f>IFERROR(C89/VLOOKUP(B89,'[1]Business Score'!$A:$Q,17,FALSE),"")</f>
        <v/>
      </c>
      <c r="F89" s="21">
        <f>IFERROR(VLOOKUP(B89,'[1]Valuation Sheet'!$B:$W,2,FALSE),"")</f>
        <v>0.47633789736443249</v>
      </c>
      <c r="G89" s="20">
        <f>IF(IFERROR(VLOOKUP(B89,'[1]Valuation Sheet'!$B:$W,5,FALSE),"")&lt;0.2,0.2,IFERROR(VLOOKUP(B89,'[1]Valuation Sheet'!$B:$W,5,FALSE),""))</f>
        <v>3.2643127999069259</v>
      </c>
      <c r="H89" s="20">
        <f>IF(IFERROR(VLOOKUP(B89,'[1]Valuation Sheet'!$B:$W,4,FALSE),"")&lt;0.2,0.2,IFERROR(VLOOKUP(B89,'[1]Valuation Sheet'!$B:$W,4,FALSE),""))</f>
        <v>6.3649490542869867</v>
      </c>
      <c r="I89" s="20">
        <f t="shared" si="30"/>
        <v>3.9373393990262491</v>
      </c>
      <c r="J89" s="3" t="str">
        <f>VLOOKUP(B89,'[1]Valuation Sheet'!$B:$W,8,FALSE)</f>
        <v>FAIRLY PRICED</v>
      </c>
      <c r="K89" s="24" t="e">
        <f t="shared" si="27"/>
        <v>#VALUE!</v>
      </c>
      <c r="L89" s="16" t="str">
        <f t="shared" ref="L89" si="43">IFERROR(C89/D89,"")</f>
        <v/>
      </c>
      <c r="M89" s="20" t="str">
        <f t="shared" ref="M89" si="44">IFERROR(C89/F89,"")</f>
        <v/>
      </c>
      <c r="N89" s="20">
        <f>VLOOKUP(B89,'[1]Business Score'!$A:$BU,59,)</f>
        <v>15.58312697938511</v>
      </c>
      <c r="O89" s="20" t="str">
        <f t="shared" ref="O89" si="45">IFERROR(C89/E89,"")</f>
        <v/>
      </c>
      <c r="P89" s="18" t="str">
        <f t="shared" si="26"/>
        <v/>
      </c>
      <c r="Q89" s="42" t="e">
        <f>VLOOKUP(B89,'[1]Valuation Sheet'!$B:$W,21,FALSE)</f>
        <v>#N/A</v>
      </c>
      <c r="R89" s="43" t="e">
        <f t="shared" si="28"/>
        <v>#VALUE!</v>
      </c>
      <c r="S89" s="22" t="str">
        <f t="shared" si="32"/>
        <v/>
      </c>
      <c r="T89" s="3" t="str">
        <f t="shared" si="33"/>
        <v/>
      </c>
      <c r="U89" s="49">
        <f t="shared" si="31"/>
        <v>0</v>
      </c>
      <c r="V89" s="35">
        <f t="shared" si="29"/>
        <v>0</v>
      </c>
      <c r="XFC89" s="1">
        <v>0.15</v>
      </c>
    </row>
    <row r="90" spans="1:22 16383:16383" x14ac:dyDescent="0.25">
      <c r="A90">
        <f>IFERROR(IF(K90="BUY",MAX($A$5:A89)+1,0),"")</f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tr">
        <f t="shared" si="27"/>
        <v/>
      </c>
      <c r="L90" s="16"/>
      <c r="M90" s="20"/>
      <c r="N90" s="20"/>
      <c r="O90" s="17"/>
      <c r="P90" s="18" t="str">
        <f t="shared" si="26"/>
        <v/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f>IFERROR(IF(K91="BUY",MAX($A$5:A90)+1,0),"")</f>
        <v>0</v>
      </c>
      <c r="B91" s="25" t="s">
        <v>95</v>
      </c>
      <c r="C91" s="26">
        <f>IFERROR(VLOOKUP(B91,'[1]Valuation Sheet'!$B:$W,7,FALSE),"")</f>
        <v>7.3</v>
      </c>
      <c r="D91" s="27">
        <f>IFERROR(VLOOKUP(B91,'[1]Business Score'!$A:$O,15,FALSE),"")</f>
        <v>2.9629288806431671</v>
      </c>
      <c r="E91" s="27">
        <f>IFERROR(C91/VLOOKUP(B91,'[1]Business Score'!$A:$Q,17,FALSE),"")</f>
        <v>0.24950323827264395</v>
      </c>
      <c r="F91" s="28">
        <f>IFERROR(VLOOKUP(B91,'[1]Valuation Sheet'!$B:$W,2,FALSE),"")</f>
        <v>2.1764942850249658</v>
      </c>
      <c r="G91" s="27">
        <f>IF(IFERROR(VLOOKUP(B91,'[1]Valuation Sheet'!$B:$W,5,FALSE),"")&lt;0.2,0.2,IFERROR(VLOOKUP(B91,'[1]Valuation Sheet'!$B:$W,5,FALSE),""))</f>
        <v>15.976211251355704</v>
      </c>
      <c r="H91" s="27">
        <f>IF(IFERROR(VLOOKUP(B91,'[1]Valuation Sheet'!$B:$W,4,FALSE),"")&lt;0.2,0.2,IFERROR(VLOOKUP(B91,'[1]Valuation Sheet'!$B:$W,4,FALSE),""))</f>
        <v>31.151356174661011</v>
      </c>
      <c r="I91" s="27">
        <f t="shared" si="30"/>
        <v>1.9788795561319423</v>
      </c>
      <c r="J91" s="29" t="str">
        <f>VLOOKUP(B91,'[1]Valuation Sheet'!$B:$W,8,FALSE)</f>
        <v>UNDERPRICED</v>
      </c>
      <c r="K91" s="30" t="str">
        <f t="shared" si="27"/>
        <v/>
      </c>
      <c r="L91" s="31">
        <f t="shared" ref="L91" si="46">IFERROR(C91/D91,"")</f>
        <v>2.4637783403074387</v>
      </c>
      <c r="M91" s="27">
        <f t="shared" ref="M91" si="47">IFERROR(C91/F91,"")</f>
        <v>3.354017536469784</v>
      </c>
      <c r="N91" s="20">
        <f>VLOOKUP(B91,'[1]Business Score'!$A:$BU,59,)</f>
        <v>0.66787953266781896</v>
      </c>
      <c r="O91" s="27">
        <f t="shared" ref="O91" si="48">IFERROR(C91/E91,"")</f>
        <v>29.258137291280146</v>
      </c>
      <c r="P91" s="32">
        <f t="shared" si="26"/>
        <v>0</v>
      </c>
      <c r="Q91" s="44">
        <f>VLOOKUP(B91,'[1]Valuation Sheet'!$B:$W,21,FALSE)</f>
        <v>3.2673090650220562</v>
      </c>
      <c r="R91" s="45">
        <f t="shared" si="28"/>
        <v>-0.72892060874904896</v>
      </c>
      <c r="S91" s="33">
        <f t="shared" si="32"/>
        <v>0.6534618130044112</v>
      </c>
      <c r="T91" s="29">
        <f t="shared" si="33"/>
        <v>-0.14578412174980979</v>
      </c>
      <c r="U91" s="50">
        <v>0</v>
      </c>
      <c r="V91" s="36">
        <f t="shared" si="29"/>
        <v>0.6534618130044112</v>
      </c>
      <c r="XFC91" s="1">
        <v>0</v>
      </c>
    </row>
  </sheetData>
  <sheetProtection algorithmName="SHA-512" hashValue="wDrAr690veagpHRtLjujh3SBL6/+kwdmDPSLOfwF1Nprj2d0XB6R890NXjjr0gkYWgX9RTNPQ/mD/Be3wl1OcA==" saltValue="yiIWo1lJnjTf5pMlk1yTTg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2019-10-09T14:26:16Z</dcterms:modified>
</cp:coreProperties>
</file>