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7AE385A9-553E-4679-9EC4-055F6739F003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K24" i="1" l="1"/>
  <c r="K36" i="1"/>
  <c r="H43" i="1"/>
  <c r="K45" i="1"/>
  <c r="K47" i="1"/>
  <c r="G55" i="1"/>
  <c r="H61" i="1"/>
  <c r="K63" i="1"/>
  <c r="K67" i="1"/>
  <c r="J79" i="1"/>
  <c r="K79" i="1"/>
  <c r="J88" i="1"/>
  <c r="K88" i="1"/>
  <c r="J91" i="1"/>
  <c r="G9" i="1"/>
  <c r="K9" i="1"/>
  <c r="G11" i="1"/>
  <c r="K11" i="1"/>
  <c r="K29" i="1"/>
  <c r="K33" i="1"/>
  <c r="K38" i="1"/>
  <c r="G43" i="1"/>
  <c r="K43" i="1"/>
  <c r="G45" i="1"/>
  <c r="K55" i="1"/>
  <c r="K61" i="1"/>
  <c r="K91" i="1"/>
  <c r="XFB1" i="2"/>
  <c r="XFC1" i="2"/>
  <c r="C5" i="1" s="1"/>
  <c r="H45" i="1" l="1"/>
  <c r="J38" i="1"/>
  <c r="H38" i="1"/>
  <c r="J61" i="1"/>
  <c r="J55" i="1"/>
  <c r="H55" i="1"/>
  <c r="H29" i="1"/>
  <c r="J11" i="1"/>
  <c r="H11" i="1"/>
  <c r="J24" i="1"/>
  <c r="H24" i="1"/>
  <c r="J47" i="1"/>
  <c r="H47" i="1"/>
  <c r="G61" i="1"/>
  <c r="J67" i="1"/>
  <c r="H67" i="1"/>
  <c r="J63" i="1"/>
  <c r="H63" i="1"/>
  <c r="J43" i="1"/>
  <c r="J36" i="1"/>
  <c r="H36" i="1"/>
  <c r="J9" i="1"/>
  <c r="H9" i="1"/>
  <c r="H33" i="1"/>
  <c r="E92" i="1"/>
  <c r="B75" i="1"/>
  <c r="G63" i="1"/>
  <c r="G38" i="1"/>
  <c r="G67" i="1"/>
  <c r="G47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C76" i="1"/>
  <c r="C74" i="1"/>
  <c r="E72" i="1"/>
  <c r="C71" i="1"/>
  <c r="C69" i="1"/>
  <c r="E68" i="1"/>
  <c r="D71" i="1"/>
  <c r="F67" i="1"/>
  <c r="B67" i="1"/>
  <c r="E62" i="1"/>
  <c r="E87" i="1"/>
  <c r="F85" i="1"/>
  <c r="B85" i="1"/>
  <c r="E85" i="1"/>
  <c r="D83" i="1"/>
  <c r="F81" i="1"/>
  <c r="B81" i="1"/>
  <c r="C80" i="1"/>
  <c r="C73" i="1"/>
  <c r="C85" i="1"/>
  <c r="F74" i="1"/>
  <c r="B72" i="1"/>
  <c r="D69" i="1"/>
  <c r="F57" i="1"/>
  <c r="B44" i="1"/>
  <c r="C39" i="1"/>
  <c r="C89" i="1"/>
  <c r="C82" i="1"/>
  <c r="C88" i="1"/>
  <c r="C86" i="1"/>
  <c r="D84" i="1"/>
  <c r="D82" i="1"/>
  <c r="F78" i="1"/>
  <c r="B77" i="1"/>
  <c r="C77" i="1"/>
  <c r="C75" i="1"/>
  <c r="E74" i="1"/>
  <c r="C72" i="1"/>
  <c r="E88" i="1"/>
  <c r="E91" i="1"/>
  <c r="C79" i="1"/>
  <c r="F65" i="1"/>
  <c r="B65" i="1"/>
  <c r="D64" i="1"/>
  <c r="C62" i="1"/>
  <c r="F59" i="1"/>
  <c r="D87" i="1"/>
  <c r="D86" i="1"/>
  <c r="D85" i="1"/>
  <c r="F83" i="1"/>
  <c r="B83" i="1"/>
  <c r="D88" i="1"/>
  <c r="E78" i="1"/>
  <c r="D66" i="1"/>
  <c r="B59" i="1"/>
  <c r="E67" i="1"/>
  <c r="C66" i="1"/>
  <c r="C64" i="1"/>
  <c r="D63" i="1"/>
  <c r="F62" i="1"/>
  <c r="B62" i="1"/>
  <c r="C61" i="1"/>
  <c r="E59" i="1"/>
  <c r="F58" i="1"/>
  <c r="C57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D35" i="1"/>
  <c r="D78" i="1"/>
  <c r="D76" i="1"/>
  <c r="F73" i="1"/>
  <c r="B73" i="1"/>
  <c r="D72" i="1"/>
  <c r="F71" i="1"/>
  <c r="B71" i="1"/>
  <c r="B69" i="1"/>
  <c r="D68" i="1"/>
  <c r="C91" i="1"/>
  <c r="F88" i="1"/>
  <c r="B88" i="1"/>
  <c r="D81" i="1"/>
  <c r="F80" i="1"/>
  <c r="B80" i="1"/>
  <c r="E79" i="1"/>
  <c r="C78" i="1"/>
  <c r="E71" i="1"/>
  <c r="C70" i="1"/>
  <c r="E69" i="1"/>
  <c r="C68" i="1"/>
  <c r="D67" i="1"/>
  <c r="F66" i="1"/>
  <c r="B66" i="1"/>
  <c r="D65" i="1"/>
  <c r="F64" i="1"/>
  <c r="B64" i="1"/>
  <c r="C63" i="1"/>
  <c r="F61" i="1"/>
  <c r="B61" i="1"/>
  <c r="D60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C87" i="1"/>
  <c r="E86" i="1"/>
  <c r="E84" i="1"/>
  <c r="C83" i="1"/>
  <c r="E82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C65" i="1"/>
  <c r="E64" i="1"/>
  <c r="F63" i="1"/>
  <c r="B63" i="1"/>
  <c r="D62" i="1"/>
  <c r="E61" i="1"/>
  <c r="B60" i="1"/>
  <c r="D59" i="1"/>
  <c r="B58" i="1"/>
  <c r="E57" i="1"/>
  <c r="B57" i="1"/>
  <c r="E56" i="1"/>
  <c r="E55" i="1"/>
  <c r="F54" i="1"/>
  <c r="B54" i="1"/>
  <c r="F53" i="1"/>
  <c r="B53" i="1"/>
  <c r="E53" i="1"/>
  <c r="F52" i="1"/>
  <c r="B52" i="1"/>
  <c r="F51" i="1"/>
  <c r="B51" i="1"/>
  <c r="E51" i="1"/>
  <c r="F50" i="1"/>
  <c r="B50" i="1"/>
  <c r="F49" i="1"/>
  <c r="B49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C32" i="1"/>
  <c r="C33" i="1"/>
  <c r="C35" i="1"/>
  <c r="C36" i="1"/>
  <c r="C38" i="1"/>
  <c r="C45" i="1"/>
  <c r="J45" i="1"/>
  <c r="F42" i="1"/>
  <c r="B42" i="1"/>
  <c r="D40" i="1"/>
  <c r="C31" i="1"/>
  <c r="E30" i="1"/>
  <c r="D27" i="1"/>
  <c r="D38" i="1"/>
  <c r="D31" i="1"/>
  <c r="D24" i="1"/>
  <c r="D26" i="1"/>
  <c r="F22" i="1"/>
  <c r="E44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F34" i="1"/>
  <c r="G33" i="1"/>
  <c r="J33" i="1"/>
  <c r="D33" i="1"/>
  <c r="D32" i="1"/>
  <c r="C28" i="1"/>
  <c r="G29" i="1"/>
  <c r="J29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C30" i="1"/>
  <c r="F30" i="1"/>
  <c r="F29" i="1"/>
  <c r="D25" i="1"/>
  <c r="F25" i="1"/>
  <c r="G24" i="1"/>
  <c r="C23" i="1"/>
  <c r="B22" i="1"/>
  <c r="B23" i="1"/>
  <c r="E21" i="1"/>
  <c r="C20" i="1"/>
  <c r="D19" i="1"/>
  <c r="E14" i="1"/>
  <c r="E13" i="1"/>
  <c r="C12" i="1"/>
  <c r="C37" i="1"/>
  <c r="G36" i="1"/>
  <c r="C34" i="1"/>
  <c r="B33" i="1"/>
  <c r="C26" i="1"/>
  <c r="E26" i="1"/>
  <c r="C25" i="1"/>
  <c r="F24" i="1"/>
  <c r="E20" i="1"/>
  <c r="E19" i="1"/>
  <c r="C18" i="1"/>
  <c r="D17" i="1"/>
  <c r="E12" i="1"/>
  <c r="D10" i="1"/>
  <c r="C9" i="1"/>
  <c r="F20" i="1"/>
  <c r="B20" i="1"/>
  <c r="F18" i="1"/>
  <c r="B18" i="1"/>
  <c r="F16" i="1"/>
  <c r="B16" i="1"/>
  <c r="F14" i="1"/>
  <c r="B14" i="1"/>
  <c r="F12" i="1"/>
  <c r="B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C21" i="1"/>
  <c r="C19" i="1"/>
  <c r="C17" i="1"/>
  <c r="C15" i="1"/>
  <c r="C13" i="1"/>
  <c r="E11" i="1"/>
  <c r="E24" i="1"/>
  <c r="E10" i="1"/>
  <c r="B10" i="1"/>
  <c r="C10" i="1"/>
  <c r="C6" i="1"/>
  <c r="D5" i="1"/>
  <c r="E9" i="1"/>
  <c r="C8" i="1"/>
  <c r="D10" i="2" l="1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I90" i="1" l="1"/>
  <c r="A24" i="1" l="1"/>
  <c r="A43" i="1"/>
  <c r="A63" i="1"/>
  <c r="A5" i="1"/>
  <c r="A29" i="1"/>
  <c r="A92" i="1"/>
  <c r="A61" i="1"/>
  <c r="A11" i="1"/>
  <c r="A55" i="1"/>
  <c r="A91" i="1"/>
  <c r="A38" i="1"/>
  <c r="A45" i="1"/>
  <c r="A88" i="1"/>
  <c r="A47" i="1"/>
  <c r="A56" i="1"/>
  <c r="A67" i="1"/>
  <c r="A79" i="1"/>
  <c r="A75" i="1"/>
  <c r="A9" i="1"/>
  <c r="A33" i="1"/>
  <c r="A36" i="1"/>
  <c r="A50" i="1" l="1"/>
  <c r="A57" i="1"/>
  <c r="A42" i="1"/>
  <c r="A59" i="1"/>
  <c r="A72" i="1"/>
  <c r="A20" i="1"/>
  <c r="A69" i="1"/>
  <c r="A74" i="1"/>
  <c r="A26" i="1"/>
  <c r="A31" i="1"/>
  <c r="A60" i="1"/>
  <c r="A62" i="1"/>
  <c r="A71" i="1"/>
  <c r="A28" i="1"/>
  <c r="A37" i="1"/>
  <c r="A89" i="1"/>
  <c r="A39" i="1"/>
  <c r="A12" i="1"/>
  <c r="A17" i="1"/>
  <c r="A30" i="1"/>
  <c r="A64" i="1"/>
  <c r="A66" i="1"/>
  <c r="A65" i="1"/>
  <c r="A22" i="1"/>
  <c r="A27" i="1"/>
  <c r="A90" i="1"/>
  <c r="A18" i="1"/>
  <c r="A23" i="1"/>
  <c r="A78" i="1"/>
  <c r="A77" i="1"/>
  <c r="A35" i="1"/>
  <c r="A8" i="1"/>
  <c r="A49" i="1"/>
  <c r="A73" i="1"/>
  <c r="A10" i="1"/>
  <c r="A15" i="1"/>
  <c r="A48" i="1"/>
  <c r="A85" i="1"/>
  <c r="A46" i="1"/>
  <c r="A32" i="1"/>
  <c r="A76" i="1"/>
  <c r="A86" i="1"/>
  <c r="A25" i="1"/>
  <c r="A53" i="1"/>
  <c r="A7" i="1"/>
  <c r="A21" i="1"/>
  <c r="A41" i="1"/>
  <c r="A6" i="1"/>
  <c r="A44" i="1"/>
  <c r="A70" i="1"/>
  <c r="A58" i="1"/>
  <c r="A82" i="1"/>
  <c r="A14" i="1"/>
  <c r="A19" i="1"/>
  <c r="A52" i="1"/>
  <c r="A81" i="1"/>
  <c r="A87" i="1"/>
  <c r="A13" i="1"/>
  <c r="A83" i="1"/>
  <c r="A80" i="1"/>
  <c r="A40" i="1"/>
  <c r="A84" i="1"/>
  <c r="A54" i="1"/>
  <c r="A34" i="1"/>
  <c r="A51" i="1"/>
  <c r="A68" i="1"/>
  <c r="A16" i="1"/>
  <c r="B8" i="2" l="1"/>
  <c r="C8" i="2" s="1"/>
  <c r="B9" i="2"/>
  <c r="C9" i="2" s="1"/>
  <c r="B4" i="2"/>
  <c r="C4" i="2" s="1"/>
  <c r="B5" i="2"/>
  <c r="C5" i="2" s="1"/>
  <c r="B10" i="2"/>
  <c r="C10" i="2" s="1"/>
  <c r="B7" i="2"/>
  <c r="C7" i="2" s="1"/>
  <c r="B3" i="2"/>
  <c r="C3" i="2" s="1"/>
  <c r="B12" i="2"/>
  <c r="C12" i="2" s="1"/>
  <c r="B6" i="2"/>
  <c r="C6" i="2" s="1"/>
  <c r="B11" i="2"/>
  <c r="C11" i="2" s="1"/>
  <c r="K84" i="1" l="1"/>
  <c r="G53" i="1" l="1"/>
  <c r="J53" i="1"/>
  <c r="H53" i="1"/>
  <c r="G32" i="1"/>
  <c r="J32" i="1"/>
  <c r="H32" i="1"/>
  <c r="H84" i="1"/>
  <c r="J84" i="1"/>
  <c r="G84" i="1"/>
  <c r="K75" i="1"/>
  <c r="H85" i="1"/>
  <c r="K22" i="1"/>
  <c r="K21" i="1"/>
  <c r="H41" i="1"/>
  <c r="G41" i="1"/>
  <c r="J41" i="1"/>
  <c r="K89" i="1"/>
  <c r="K74" i="1"/>
  <c r="K68" i="1"/>
  <c r="K27" i="1"/>
  <c r="K65" i="1"/>
  <c r="K25" i="1"/>
  <c r="K7" i="1"/>
  <c r="K80" i="1"/>
  <c r="K57" i="1"/>
  <c r="K39" i="1"/>
  <c r="K30" i="1"/>
  <c r="K20" i="1"/>
  <c r="K58" i="1"/>
  <c r="K8" i="1" l="1"/>
  <c r="K92" i="1"/>
  <c r="K73" i="1"/>
  <c r="K5" i="1"/>
  <c r="K85" i="1"/>
  <c r="K40" i="1"/>
  <c r="K78" i="1"/>
  <c r="K34" i="1"/>
  <c r="K81" i="1"/>
  <c r="K13" i="1"/>
  <c r="K83" i="1"/>
  <c r="K77" i="1"/>
  <c r="K10" i="1"/>
  <c r="K53" i="1"/>
  <c r="K26" i="1"/>
  <c r="K71" i="1"/>
  <c r="K52" i="1"/>
  <c r="K66" i="1"/>
  <c r="K56" i="1"/>
  <c r="K12" i="1"/>
  <c r="K32" i="1"/>
  <c r="K50" i="1"/>
  <c r="K23" i="1"/>
  <c r="K54" i="1"/>
  <c r="K28" i="1"/>
  <c r="K60" i="1"/>
  <c r="K62" i="1"/>
  <c r="K70" i="1"/>
  <c r="K35" i="1"/>
  <c r="K59" i="1"/>
  <c r="K46" i="1"/>
  <c r="K18" i="1"/>
  <c r="K14" i="1"/>
  <c r="K41" i="1"/>
  <c r="K87" i="1"/>
  <c r="K16" i="1"/>
  <c r="K51" i="1"/>
  <c r="K6" i="1"/>
  <c r="K17" i="1"/>
  <c r="K76" i="1"/>
  <c r="K90" i="1"/>
  <c r="K69" i="1"/>
  <c r="K15" i="1"/>
  <c r="K86" i="1"/>
  <c r="K44" i="1"/>
  <c r="K49" i="1"/>
  <c r="K42" i="1"/>
  <c r="K37" i="1"/>
  <c r="K48" i="1"/>
  <c r="K82" i="1"/>
  <c r="K31" i="1"/>
  <c r="K19" i="1"/>
  <c r="K64" i="1"/>
  <c r="K72" i="1"/>
  <c r="J22" i="2" l="1"/>
  <c r="K22" i="2" s="1"/>
  <c r="J18" i="2"/>
  <c r="K18" i="2" s="1"/>
  <c r="J21" i="2"/>
  <c r="K21" i="2" s="1"/>
  <c r="J17" i="2"/>
  <c r="K17" i="2" s="1"/>
  <c r="J23" i="2"/>
  <c r="K23" i="2" s="1"/>
  <c r="J20" i="2"/>
  <c r="K20" i="2" s="1"/>
  <c r="J16" i="2"/>
  <c r="K16" i="2" s="1"/>
  <c r="J19" i="2"/>
  <c r="K19" i="2" s="1"/>
  <c r="J24" i="2"/>
  <c r="K24" i="2" s="1"/>
  <c r="J15" i="2"/>
  <c r="K15" i="2" s="1"/>
  <c r="I59" i="1" l="1"/>
  <c r="I25" i="1" l="1"/>
  <c r="I5" i="1" l="1"/>
  <c r="I85" i="1" l="1"/>
  <c r="I6" i="1" l="1"/>
  <c r="I42" i="1" l="1"/>
  <c r="I63" i="1"/>
  <c r="I60" i="1"/>
  <c r="I44" i="1"/>
  <c r="I45" i="1"/>
  <c r="I72" i="1"/>
  <c r="I27" i="1"/>
  <c r="I51" i="1"/>
  <c r="I55" i="1"/>
  <c r="I34" i="1"/>
  <c r="I47" i="1"/>
  <c r="I73" i="1"/>
  <c r="I87" i="1"/>
  <c r="I92" i="1"/>
  <c r="I65" i="1"/>
  <c r="I40" i="1"/>
  <c r="I54" i="1"/>
  <c r="I21" i="1"/>
  <c r="I17" i="1"/>
  <c r="I15" i="1"/>
  <c r="I46" i="1"/>
  <c r="I81" i="1"/>
  <c r="I11" i="1"/>
  <c r="I69" i="1"/>
  <c r="I83" i="1"/>
  <c r="I91" i="1"/>
  <c r="I75" i="1"/>
  <c r="I80" i="1"/>
  <c r="I29" i="1"/>
  <c r="I50" i="1"/>
  <c r="I28" i="1"/>
  <c r="I67" i="1"/>
  <c r="I18" i="1"/>
  <c r="I56" i="1"/>
  <c r="I37" i="1"/>
  <c r="I58" i="1"/>
  <c r="I41" i="1"/>
  <c r="I53" i="1"/>
  <c r="I22" i="1"/>
  <c r="I23" i="1"/>
  <c r="I8" i="1"/>
  <c r="I32" i="1"/>
  <c r="I33" i="1"/>
  <c r="I68" i="1"/>
  <c r="I10" i="1"/>
  <c r="I9" i="1"/>
  <c r="I71" i="1"/>
  <c r="I35" i="1"/>
  <c r="I24" i="1"/>
  <c r="I13" i="1"/>
  <c r="I52" i="1"/>
  <c r="I38" i="1"/>
  <c r="I78" i="1"/>
  <c r="I57" i="1"/>
  <c r="I66" i="1"/>
  <c r="I7" i="1"/>
  <c r="I31" i="1"/>
  <c r="I49" i="1"/>
  <c r="I82" i="1"/>
  <c r="I19" i="1"/>
  <c r="I12" i="1"/>
  <c r="I79" i="1"/>
  <c r="I88" i="1"/>
  <c r="I76" i="1"/>
  <c r="I86" i="1"/>
  <c r="I61" i="1"/>
  <c r="I26" i="1"/>
  <c r="I62" i="1"/>
  <c r="I43" i="1"/>
  <c r="I77" i="1"/>
  <c r="I84" i="1"/>
  <c r="I36" i="1"/>
  <c r="I70" i="1"/>
  <c r="I89" i="1"/>
  <c r="I64" i="1"/>
  <c r="I39" i="1"/>
  <c r="I30" i="1"/>
  <c r="I48" i="1"/>
  <c r="I20" i="1"/>
  <c r="I14" i="1"/>
  <c r="I74" i="1"/>
  <c r="I16" i="1"/>
  <c r="F22" i="2" l="1"/>
  <c r="G22" i="2" s="1"/>
  <c r="F24" i="2"/>
  <c r="G24" i="2" s="1"/>
  <c r="F20" i="2"/>
  <c r="G20" i="2" s="1"/>
  <c r="F18" i="2"/>
  <c r="G18" i="2" s="1"/>
  <c r="F21" i="2"/>
  <c r="G21" i="2" s="1"/>
  <c r="F15" i="2"/>
  <c r="G15" i="2" s="1"/>
  <c r="F16" i="2"/>
  <c r="G16" i="2" s="1"/>
  <c r="F19" i="2"/>
  <c r="G19" i="2" s="1"/>
  <c r="F17" i="2"/>
  <c r="G17" i="2" s="1"/>
  <c r="F23" i="2"/>
  <c r="G23" i="2" s="1"/>
  <c r="L42" i="1" l="1"/>
  <c r="L24" i="1"/>
  <c r="L75" i="1"/>
  <c r="L28" i="1"/>
  <c r="L64" i="1"/>
  <c r="L65" i="1"/>
  <c r="L38" i="1"/>
  <c r="L50" i="1"/>
  <c r="L81" i="1"/>
  <c r="L47" i="1"/>
  <c r="L26" i="1"/>
  <c r="L91" i="1"/>
  <c r="L11" i="1"/>
  <c r="L34" i="1"/>
  <c r="L89" i="1"/>
  <c r="L37" i="1"/>
  <c r="L39" i="1"/>
  <c r="L52" i="1"/>
  <c r="L49" i="1"/>
  <c r="L21" i="1"/>
  <c r="L19" i="1"/>
  <c r="L12" i="1"/>
  <c r="L14" i="1"/>
  <c r="L79" i="1"/>
  <c r="L59" i="1"/>
  <c r="L10" i="1"/>
  <c r="L58" i="1"/>
  <c r="L80" i="1"/>
  <c r="L43" i="1"/>
  <c r="L71" i="1"/>
  <c r="L9" i="1"/>
  <c r="L73" i="1"/>
  <c r="L25" i="1"/>
  <c r="L63" i="1"/>
  <c r="L60" i="1"/>
  <c r="L76" i="1"/>
  <c r="L66" i="1"/>
  <c r="L7" i="1"/>
  <c r="L32" i="1"/>
  <c r="L51" i="1"/>
  <c r="L48" i="1"/>
  <c r="L17" i="1"/>
  <c r="L74" i="1"/>
  <c r="L6" i="1"/>
  <c r="L88" i="1"/>
  <c r="L78" i="1"/>
  <c r="L84" i="1"/>
  <c r="L68" i="1"/>
  <c r="L57" i="1"/>
  <c r="L61" i="1"/>
  <c r="L27" i="1"/>
  <c r="L29" i="1"/>
  <c r="L13" i="1"/>
  <c r="L83" i="1"/>
  <c r="L67" i="1"/>
  <c r="L18" i="1"/>
  <c r="L62" i="1"/>
  <c r="L56" i="1"/>
  <c r="L40" i="1"/>
  <c r="L30" i="1"/>
  <c r="L53" i="1"/>
  <c r="L22" i="1"/>
  <c r="L20" i="1"/>
  <c r="L85" i="1"/>
  <c r="L5" i="1"/>
  <c r="L33" i="1"/>
  <c r="L70" i="1"/>
  <c r="L92" i="1"/>
  <c r="L87" i="1"/>
  <c r="L45" i="1"/>
  <c r="L72" i="1"/>
  <c r="L44" i="1"/>
  <c r="L55" i="1"/>
  <c r="L69" i="1"/>
  <c r="L90" i="1"/>
  <c r="L36" i="1"/>
  <c r="L77" i="1"/>
  <c r="L86" i="1"/>
  <c r="L35" i="1"/>
  <c r="L41" i="1"/>
  <c r="L31" i="1"/>
  <c r="L54" i="1"/>
  <c r="L82" i="1"/>
  <c r="L23" i="1"/>
  <c r="L15" i="1"/>
  <c r="L46" i="1"/>
  <c r="L8" i="1"/>
  <c r="L16" i="1"/>
  <c r="L18" i="2" l="1"/>
  <c r="M18" i="2" s="1"/>
  <c r="L17" i="2"/>
  <c r="M17" i="2" s="1"/>
  <c r="L21" i="2"/>
  <c r="M21" i="2" s="1"/>
  <c r="L19" i="2"/>
  <c r="M19" i="2" s="1"/>
  <c r="L22" i="2"/>
  <c r="M22" i="2" s="1"/>
  <c r="L23" i="2"/>
  <c r="M23" i="2" s="1"/>
  <c r="L15" i="2"/>
  <c r="M15" i="2" s="1"/>
  <c r="L20" i="2"/>
  <c r="M20" i="2" s="1"/>
  <c r="L24" i="2"/>
  <c r="M24" i="2" s="1"/>
  <c r="L16" i="2"/>
  <c r="M16" i="2" s="1"/>
  <c r="H66" i="1" l="1"/>
  <c r="H71" i="1"/>
  <c r="G71" i="1"/>
  <c r="J71" i="1"/>
  <c r="G56" i="1"/>
  <c r="J56" i="1"/>
  <c r="H56" i="1"/>
  <c r="J89" i="1" l="1"/>
  <c r="H89" i="1"/>
  <c r="G89" i="1"/>
  <c r="G25" i="1" l="1"/>
  <c r="J25" i="1"/>
  <c r="H25" i="1"/>
  <c r="G49" i="1" l="1"/>
  <c r="J49" i="1"/>
  <c r="H49" i="1"/>
  <c r="G5" i="1" l="1"/>
  <c r="H5" i="1" l="1"/>
  <c r="J5" i="1"/>
  <c r="G6" i="1" l="1"/>
  <c r="G52" i="1"/>
  <c r="G21" i="1"/>
  <c r="G82" i="1"/>
  <c r="G15" i="1"/>
  <c r="G83" i="1"/>
  <c r="G86" i="1"/>
  <c r="G13" i="1"/>
  <c r="G10" i="1"/>
  <c r="G8" i="1"/>
  <c r="G72" i="1"/>
  <c r="G75" i="1"/>
  <c r="G73" i="1"/>
  <c r="G77" i="1"/>
  <c r="G28" i="1"/>
  <c r="G62" i="1"/>
  <c r="G51" i="1"/>
  <c r="G50" i="1"/>
  <c r="G91" i="1"/>
  <c r="G20" i="1"/>
  <c r="G12" i="1"/>
  <c r="G18" i="1"/>
  <c r="G81" i="1"/>
  <c r="G80" i="1"/>
  <c r="G31" i="1"/>
  <c r="G17" i="1"/>
  <c r="G57" i="1"/>
  <c r="G76" i="1"/>
  <c r="G35" i="1"/>
  <c r="G68" i="1"/>
  <c r="G66" i="1"/>
  <c r="G92" i="1"/>
  <c r="G7" i="1"/>
  <c r="G58" i="1"/>
  <c r="G48" i="1"/>
  <c r="G78" i="1"/>
  <c r="G26" i="1"/>
  <c r="G88" i="1"/>
  <c r="G60" i="1"/>
  <c r="G85" i="1"/>
  <c r="G46" i="1"/>
  <c r="G23" i="1"/>
  <c r="G39" i="1"/>
  <c r="G40" i="1"/>
  <c r="G44" i="1"/>
  <c r="G34" i="1"/>
  <c r="G64" i="1"/>
  <c r="G65" i="1"/>
  <c r="G59" i="1"/>
  <c r="G90" i="1"/>
  <c r="G37" i="1"/>
  <c r="G79" i="1"/>
  <c r="G19" i="1"/>
  <c r="G16" i="1"/>
  <c r="G22" i="1"/>
  <c r="G14" i="1"/>
  <c r="G30" i="1"/>
  <c r="G42" i="1"/>
  <c r="G87" i="1"/>
  <c r="G70" i="1"/>
  <c r="G69" i="1"/>
  <c r="G74" i="1"/>
  <c r="G27" i="1"/>
  <c r="G54" i="1"/>
  <c r="H6" i="1" l="1"/>
  <c r="H82" i="1"/>
  <c r="H17" i="1"/>
  <c r="H22" i="1"/>
  <c r="H80" i="1"/>
  <c r="H10" i="1"/>
  <c r="H60" i="1"/>
  <c r="H21" i="1"/>
  <c r="H72" i="1"/>
  <c r="H78" i="1"/>
  <c r="H70" i="1"/>
  <c r="H57" i="1"/>
  <c r="H37" i="1"/>
  <c r="H26" i="1"/>
  <c r="H50" i="1"/>
  <c r="H19" i="1"/>
  <c r="H39" i="1"/>
  <c r="H83" i="1"/>
  <c r="H42" i="1"/>
  <c r="H46" i="1"/>
  <c r="H20" i="1"/>
  <c r="H87" i="1"/>
  <c r="H73" i="1"/>
  <c r="H75" i="1"/>
  <c r="H76" i="1"/>
  <c r="H68" i="1"/>
  <c r="H28" i="1"/>
  <c r="H62" i="1"/>
  <c r="H51" i="1"/>
  <c r="H18" i="1"/>
  <c r="H23" i="1"/>
  <c r="H81" i="1"/>
  <c r="H31" i="1"/>
  <c r="H86" i="1"/>
  <c r="H14" i="1"/>
  <c r="H8" i="1"/>
  <c r="H65" i="1"/>
  <c r="H69" i="1"/>
  <c r="H35" i="1"/>
  <c r="H74" i="1"/>
  <c r="H92" i="1"/>
  <c r="H7" i="1"/>
  <c r="H52" i="1"/>
  <c r="H16" i="1"/>
  <c r="H44" i="1"/>
  <c r="H13" i="1"/>
  <c r="H15" i="1"/>
  <c r="H30" i="1"/>
  <c r="H12" i="1"/>
  <c r="H40" i="1"/>
  <c r="H34" i="1"/>
  <c r="H64" i="1"/>
  <c r="H59" i="1"/>
  <c r="H77" i="1"/>
  <c r="H58" i="1"/>
  <c r="H90" i="1"/>
  <c r="H48" i="1"/>
  <c r="H27" i="1"/>
  <c r="H54" i="1"/>
  <c r="J6" i="1"/>
  <c r="J52" i="1"/>
  <c r="J46" i="1"/>
  <c r="J87" i="1"/>
  <c r="J31" i="1"/>
  <c r="J82" i="1"/>
  <c r="J17" i="1"/>
  <c r="J12" i="1"/>
  <c r="J23" i="1"/>
  <c r="J8" i="1"/>
  <c r="J66" i="1"/>
  <c r="J70" i="1"/>
  <c r="J35" i="1"/>
  <c r="J78" i="1"/>
  <c r="J37" i="1"/>
  <c r="J62" i="1"/>
  <c r="J51" i="1"/>
  <c r="J90" i="1"/>
  <c r="J22" i="1"/>
  <c r="J80" i="1"/>
  <c r="J81" i="1"/>
  <c r="J19" i="1"/>
  <c r="J10" i="1"/>
  <c r="J40" i="1"/>
  <c r="J20" i="1"/>
  <c r="J72" i="1"/>
  <c r="J64" i="1"/>
  <c r="J69" i="1"/>
  <c r="J77" i="1"/>
  <c r="J76" i="1"/>
  <c r="J92" i="1"/>
  <c r="J7" i="1"/>
  <c r="J75" i="1"/>
  <c r="J48" i="1"/>
  <c r="J85" i="1"/>
  <c r="J18" i="1"/>
  <c r="J83" i="1"/>
  <c r="J86" i="1"/>
  <c r="J39" i="1"/>
  <c r="J30" i="1"/>
  <c r="J21" i="1"/>
  <c r="J34" i="1"/>
  <c r="J74" i="1"/>
  <c r="J65" i="1"/>
  <c r="J58" i="1"/>
  <c r="J50" i="1"/>
  <c r="J60" i="1"/>
  <c r="J42" i="1"/>
  <c r="J16" i="1"/>
  <c r="J44" i="1"/>
  <c r="J15" i="1"/>
  <c r="J13" i="1"/>
  <c r="J14" i="1"/>
  <c r="J73" i="1"/>
  <c r="J57" i="1"/>
  <c r="J68" i="1"/>
  <c r="J59" i="1"/>
  <c r="J28" i="1"/>
  <c r="J26" i="1"/>
  <c r="J27" i="1"/>
  <c r="J54" i="1"/>
  <c r="B17" i="2"/>
  <c r="C17" i="2" s="1"/>
  <c r="B18" i="2"/>
  <c r="C18" i="2" s="1"/>
  <c r="B21" i="2"/>
  <c r="C21" i="2" s="1"/>
  <c r="B23" i="2"/>
  <c r="C23" i="2" s="1"/>
  <c r="B24" i="2"/>
  <c r="C24" i="2" s="1"/>
  <c r="B20" i="2"/>
  <c r="C20" i="2" s="1"/>
  <c r="B22" i="2"/>
  <c r="C22" i="2" s="1"/>
  <c r="B19" i="2"/>
  <c r="C19" i="2" s="1"/>
  <c r="B15" i="2"/>
  <c r="C15" i="2" s="1"/>
  <c r="B16" i="2"/>
  <c r="C16" i="2" s="1"/>
  <c r="H21" i="2" l="1"/>
  <c r="I21" i="2" s="1"/>
  <c r="H20" i="2"/>
  <c r="I20" i="2" s="1"/>
  <c r="H23" i="2"/>
  <c r="I23" i="2" s="1"/>
  <c r="H16" i="2"/>
  <c r="I16" i="2" s="1"/>
  <c r="H18" i="2"/>
  <c r="I18" i="2" s="1"/>
  <c r="H17" i="2"/>
  <c r="I17" i="2" s="1"/>
  <c r="H15" i="2"/>
  <c r="I15" i="2" s="1"/>
  <c r="H24" i="2"/>
  <c r="I24" i="2" s="1"/>
  <c r="H19" i="2"/>
  <c r="I19" i="2" s="1"/>
  <c r="H22" i="2"/>
  <c r="I22" i="2" s="1"/>
  <c r="D16" i="2"/>
  <c r="E16" i="2" s="1"/>
  <c r="D23" i="2"/>
  <c r="E23" i="2" s="1"/>
  <c r="D24" i="2"/>
  <c r="E24" i="2" s="1"/>
  <c r="D19" i="2"/>
  <c r="E19" i="2" s="1"/>
  <c r="D18" i="2"/>
  <c r="E18" i="2" s="1"/>
  <c r="D20" i="2"/>
  <c r="E20" i="2" s="1"/>
  <c r="D22" i="2"/>
  <c r="E22" i="2" s="1"/>
  <c r="D17" i="2"/>
  <c r="E17" i="2" s="1"/>
  <c r="D15" i="2"/>
  <c r="E15" i="2" s="1"/>
  <c r="D21" i="2"/>
  <c r="E21" i="2" s="1"/>
</calcChain>
</file>

<file path=xl/sharedStrings.xml><?xml version="1.0" encoding="utf-8"?>
<sst xmlns="http://schemas.openxmlformats.org/spreadsheetml/2006/main" count="386" uniqueCount="179">
  <si>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</si>
  <si>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</si>
  <si>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</si>
  <si>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</si>
  <si>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</si>
  <si>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</si>
  <si>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</si>
  <si>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</si>
  <si>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</si>
  <si>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</si>
  <si>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</si>
  <si>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</si>
  <si>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</si>
  <si>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</si>
  <si>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</si>
  <si>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</si>
  <si>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</si>
  <si>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</si>
  <si>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</si>
  <si>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</si>
  <si>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</si>
  <si>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</si>
  <si>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</si>
  <si>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</si>
  <si>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</si>
  <si>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</si>
  <si>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</si>
  <si>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</si>
  <si>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</si>
  <si>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</si>
  <si>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</si>
  <si>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</si>
  <si>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</si>
  <si>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</si>
  <si>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</si>
  <si>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</si>
  <si>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</si>
  <si>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</si>
  <si>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</si>
  <si>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</si>
  <si>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</si>
  <si>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</si>
  <si>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</si>
  <si>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</si>
  <si>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</si>
  <si>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</si>
  <si>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</si>
  <si>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</si>
  <si>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</si>
  <si>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</si>
  <si>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</si>
  <si>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</si>
  <si>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</si>
  <si>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</si>
  <si>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</si>
  <si>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</si>
  <si>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</si>
  <si>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</si>
  <si>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</si>
  <si>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</si>
  <si>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</si>
  <si>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</si>
  <si>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</si>
  <si>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</si>
  <si>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</si>
  <si>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</si>
  <si>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</si>
  <si>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</si>
  <si>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</si>
  <si>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</si>
  <si>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</si>
  <si>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</si>
  <si>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</si>
  <si>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</si>
  <si>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</si>
  <si>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</si>
  <si>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</si>
  <si>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</si>
  <si>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</si>
  <si>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</si>
  <si>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</si>
  <si>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</si>
  <si>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</si>
  <si>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</si>
  <si>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</si>
  <si>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</si>
  <si>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</si>
  <si>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</si>
  <si>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</si>
  <si>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</si>
  <si>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</si>
  <si>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</si>
  <si>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</si>
  <si>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</si>
  <si>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</si>
  <si>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</si>
  <si>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</si>
  <si>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</si>
  <si>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</si>
  <si>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</si>
  <si>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</si>
  <si>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</si>
  <si>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</si>
  <si>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</si>
  <si>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</si>
  <si>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</si>
  <si>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</si>
  <si>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</si>
  <si>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</si>
  <si>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</si>
  <si>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</si>
  <si>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</si>
  <si>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</si>
  <si>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</si>
  <si>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</si>
  <si>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08/10/2019 14:39:21.021</t>
  </si>
  <si>
    <t/>
  </si>
  <si>
    <t>0.43</t>
  </si>
  <si>
    <t>54.95</t>
  </si>
  <si>
    <t>40.35</t>
  </si>
  <si>
    <t>2.47</t>
  </si>
  <si>
    <t>7.15</t>
  </si>
  <si>
    <t>7.60</t>
  </si>
  <si>
    <t>5.30</t>
  </si>
  <si>
    <t>1.60</t>
  </si>
  <si>
    <t>1.64</t>
  </si>
  <si>
    <t>26.70</t>
  </si>
  <si>
    <t>37.05</t>
  </si>
  <si>
    <t>1.95</t>
  </si>
  <si>
    <t>5.95</t>
  </si>
  <si>
    <t>7.00</t>
  </si>
  <si>
    <t>0.58</t>
  </si>
  <si>
    <t>18.00</t>
  </si>
  <si>
    <t>1.04</t>
  </si>
  <si>
    <t>32.50</t>
  </si>
  <si>
    <t>12.60</t>
  </si>
  <si>
    <t>50.00</t>
  </si>
  <si>
    <t>15.20</t>
  </si>
  <si>
    <t>150.90</t>
  </si>
  <si>
    <t>16.00</t>
  </si>
  <si>
    <t>7.50</t>
  </si>
  <si>
    <t>25.55</t>
  </si>
  <si>
    <t>4.05</t>
  </si>
  <si>
    <t>1.00</t>
  </si>
  <si>
    <t>18.55</t>
  </si>
  <si>
    <t>9.85</t>
  </si>
  <si>
    <t>22.30</t>
  </si>
  <si>
    <t>10.20</t>
  </si>
  <si>
    <t>15.00</t>
  </si>
  <si>
    <t>0.99</t>
  </si>
  <si>
    <t>14.85</t>
  </si>
  <si>
    <t>1,230.00</t>
  </si>
  <si>
    <t>7.10</t>
  </si>
  <si>
    <t>2.00</t>
  </si>
  <si>
    <t>0.46</t>
  </si>
  <si>
    <t>0.24</t>
  </si>
  <si>
    <t>1.18</t>
  </si>
  <si>
    <t>6.12</t>
  </si>
  <si>
    <t>53.80</t>
  </si>
  <si>
    <t>3.90</t>
  </si>
  <si>
    <t>0.67</t>
  </si>
  <si>
    <t>0.29</t>
  </si>
  <si>
    <t>0.44</t>
  </si>
  <si>
    <t>0.51</t>
  </si>
  <si>
    <t>1.67</t>
  </si>
  <si>
    <t>0.20</t>
  </si>
  <si>
    <t>2.30</t>
  </si>
  <si>
    <t>0.35</t>
  </si>
  <si>
    <t>15.40</t>
  </si>
  <si>
    <t>3.15</t>
  </si>
  <si>
    <t>15.70</t>
  </si>
  <si>
    <t>147.90</t>
  </si>
  <si>
    <t>16.95</t>
  </si>
  <si>
    <t>3.60</t>
  </si>
  <si>
    <t>517.00</t>
  </si>
  <si>
    <t>123.20</t>
  </si>
  <si>
    <t>1.02</t>
  </si>
  <si>
    <t>1.15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</si>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</sst>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NASCON</v>
      </c>
      <c r="C3" s="13">
        <f>_xlfn.IFNA(VLOOKUP(B3,'Daily Report'!$N:$AB,MATCH(C$2,'Daily Report'!$N$3:$AB$3,0),FALSE),"")</f>
        <v>9.9999999999999867E-2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FO</v>
      </c>
      <c r="C4" s="15">
        <f>_xlfn.IFNA(VLOOKUP(B4,'Daily Report'!$N:$AB,MATCH(C$2,'Daily Report'!$N$3:$AB$3,0),FALSE),"")</f>
        <v>6.0810810810810745E-2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MOBIL</v>
      </c>
      <c r="C5" s="15">
        <f>_xlfn.IFNA(VLOOKUP(B5,'Daily Report'!$N:$AB,MATCH(C$2,'Daily Report'!$N$3:$AB$3,0),FALSE),"")</f>
        <v>5.6428571428571495E-2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LASACO</v>
      </c>
      <c r="C6" s="15">
        <f>_xlfn.IFNA(VLOOKUP(B6,'Daily Report'!$N:$AB,MATCH(C$2,'Daily Report'!$N$3:$AB$3,0),FALSE),"")</f>
        <v>3.5714285714285587E-2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ACCESS</v>
      </c>
      <c r="C7" s="15">
        <f>_xlfn.IFNA(VLOOKUP(B7,'Daily Report'!$N:$AB,MATCH(C$2,'Daily Report'!$N$3:$AB$3,0),FALSE),"")</f>
        <v>7.0422535211267512E-3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FIDELITYBK</v>
      </c>
      <c r="C8" s="15">
        <f>_xlfn.IFNA(VLOOKUP(B8,'Daily Report'!$N:$AB,MATCH(C$2,'Daily Report'!$N$3:$AB$3,0),FALSE),"")</f>
        <v>6.1349693251533388E-3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GUARANTY</v>
      </c>
      <c r="C9" s="15">
        <f>_xlfn.IFNA(VLOOKUP(B9,'Daily Report'!$N:$AB,MATCH(C$2,'Daily Report'!$N$3:$AB$3,0),FALSE),"")</f>
        <v>5.6497175141241307E-3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/>
      </c>
      <c r="C10" s="15" t="str">
        <f>_xlfn.IFNA(VLOOKUP(B10,'Daily Report'!$N:$AB,MATCH(C$2,'Daily Report'!$N$3:$AB$3,0),FALSE),"")</f>
        <v/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1.4732572912449231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0.98966014132762503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0.6787680644397055</v>
      </c>
      <c r="J15" s="63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0.15551666666666666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5.8489982882676248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1.5538717739095045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0.6435537454187894</v>
      </c>
      <c r="J16" s="64" t="str">
        <f>_xlfn.IFNA(VLOOKUP($A4,'Daily Report'!K:$AU,MATCH(K$14,'Daily Report'!$L$3:$XFD$3,0)-11,FALSE),"")</f>
        <v>UBA</v>
      </c>
      <c r="K16" s="15">
        <f>_xlfn.IFNA(VLOOKUP(J16,'Daily Report'!$N:$AB,MATCH(K$14,'Daily Report'!$N$3:$AB$3,0),FALSE),"")</f>
        <v>0.14289075630252099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1.8395818788989433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-0.86305584924473955</v>
      </c>
      <c r="F17" s="64" t="str">
        <f>_xlfn.IFNA(VLOOKUP($A5,'Daily Report'!I:$AU,MATCH(G$14,'Daily Report'!$J$3:$XFD$3,0)-9,FALSE),"")</f>
        <v>FCMB</v>
      </c>
      <c r="G17" s="67">
        <f>_xlfn.IFNA(VLOOKUP(F17,'Daily Report'!$N:$AB,MATCH(G$14,'Daily Report'!$N$3:$AB$3,0),FALSE),"")</f>
        <v>2.1529510472428135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0.54360178879264476</v>
      </c>
      <c r="J17" s="64" t="str">
        <f>_xlfn.IFNA(VLOOKUP($A5,'Daily Report'!K:$AU,MATCH(K$14,'Daily Report'!$L$3:$XFD$3,0)-11,FALSE),"")</f>
        <v>TOTAL</v>
      </c>
      <c r="K17" s="15">
        <f>_xlfn.IFNA(VLOOKUP(J17,'Daily Report'!$N:$AB,MATCH(K$14,'Daily Report'!$N$3:$AB$3,0),FALSE),"")</f>
        <v>0.13793181818181818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1.9707494243739081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-0.85778218774967818</v>
      </c>
      <c r="F18" s="64" t="str">
        <f>_xlfn.IFNA(VLOOKUP($A6,'Daily Report'!I:$AU,MATCH(G$14,'Daily Report'!$J$3:$XFD$3,0)-9,FALSE),"")</f>
        <v>ETERNA</v>
      </c>
      <c r="G18" s="67">
        <f>_xlfn.IFNA(VLOOKUP(F18,'Daily Report'!$N:$AB,MATCH(G$14,'Daily Report'!$N$3:$AB$3,0),FALSE),"")</f>
        <v>2.2269208632749273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0.50742118081180831</v>
      </c>
      <c r="J18" s="64" t="str">
        <f>_xlfn.IFNA(VLOOKUP($A6,'Daily Report'!K:$AU,MATCH(K$14,'Daily Report'!$L$3:$XFD$3,0)-11,FALSE),"")</f>
        <v>LASACO</v>
      </c>
      <c r="K18" s="15">
        <f>_xlfn.IFNA(VLOOKUP(J18,'Daily Report'!$N:$AB,MATCH(K$14,'Daily Report'!$N$3:$AB$3,0),FALSE),"")</f>
        <v>0.13789655172413792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2.072354531972433</v>
      </c>
      <c r="D19" s="64" t="str">
        <f>_xlfn.IFNA(VLOOKUP($A7,'Daily Report'!H:$AU,MATCH(E$14,'Daily Report'!$I$3:$XFD$3,0)-8,FALSE),"")</f>
        <v>UNILEVER</v>
      </c>
      <c r="E19" s="15">
        <f>_xlfn.IFNA(VLOOKUP(D19,'Daily Report'!$N:$AB,MATCH(E$14,'Daily Report'!$N$3:$AB$3,0),FALSE),"")</f>
        <v>-0.80653558524059465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2.3646829620092311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0.48254291655791948</v>
      </c>
      <c r="J19" s="64" t="str">
        <f>_xlfn.IFNA(VLOOKUP($A7,'Daily Report'!K:$AU,MATCH(K$14,'Daily Report'!$L$3:$XFD$3,0)-11,FALSE),"")</f>
        <v>LEARNAFRCA</v>
      </c>
      <c r="K19" s="15">
        <f>_xlfn.IFNA(VLOOKUP(J19,'Daily Report'!$N:$AB,MATCH(K$14,'Daily Report'!$N$3:$AB$3,0),FALSE),"")</f>
        <v>0.13729313725490194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4.8106051210853646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FCMB</v>
      </c>
      <c r="C20" s="67">
        <f>_xlfn.IFNA(VLOOKUP(B20,'Daily Report'!$N:$AB,MATCH(C$14,'Daily Report'!$N$3:$AB$3,0),FALSE),"")</f>
        <v>2.1160164814172573</v>
      </c>
      <c r="D20" s="64" t="str">
        <f>_xlfn.IFNA(VLOOKUP($A8,'Daily Report'!H:$AU,MATCH(E$14,'Daily Report'!$I$3:$XFD$3,0)-8,FALSE),"")</f>
        <v>UPL</v>
      </c>
      <c r="E20" s="15">
        <f>_xlfn.IFNA(VLOOKUP(D20,'Daily Report'!$N:$AB,MATCH(E$14,'Daily Report'!$N$3:$AB$3,0),FALSE),"")</f>
        <v>-0.70792459489664306</v>
      </c>
      <c r="F20" s="64" t="str">
        <f>_xlfn.IFNA(VLOOKUP($A8,'Daily Report'!I:$AU,MATCH(G$14,'Daily Report'!$J$3:$XFD$3,0)-9,FALSE),"")</f>
        <v>FIDELITYBK</v>
      </c>
      <c r="G20" s="67">
        <f>_xlfn.IFNA(VLOOKUP(F20,'Daily Report'!$N:$AB,MATCH(G$14,'Daily Report'!$N$3:$AB$3,0),FALSE),"")</f>
        <v>2.3919244222242617</v>
      </c>
      <c r="H20" s="64" t="str">
        <f>_xlfn.IFNA(VLOOKUP($A8,'Daily Report'!J:$AU,MATCH(I$14,'Daily Report'!$K$3:$XFD$3,0)-10,FALSE),"")</f>
        <v>FCMB</v>
      </c>
      <c r="I20" s="15">
        <f>_xlfn.IFNA(VLOOKUP(H20,'Daily Report'!$N:$AB,MATCH(I$14,'Daily Report'!$N$3:$AB$3,0),FALSE),"")</f>
        <v>0.47258611111111187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IKEJAHOTEL</v>
      </c>
      <c r="C21" s="67">
        <f>_xlfn.IFNA(VLOOKUP(B21,'Daily Report'!$N:$AB,MATCH(C$14,'Daily Report'!$N$3:$AB$3,0),FALSE),"")</f>
        <v>2.220455073871928</v>
      </c>
      <c r="D21" s="64" t="str">
        <f>_xlfn.IFNA(VLOOKUP($A9,'Daily Report'!H:$AU,MATCH(E$14,'Daily Report'!$I$3:$XFD$3,0)-8,FALSE),"")</f>
        <v>CONOIL</v>
      </c>
      <c r="E21" s="15">
        <f>_xlfn.IFNA(VLOOKUP(D21,'Daily Report'!$N:$AB,MATCH(E$14,'Daily Report'!$N$3:$AB$3,0),FALSE),"")</f>
        <v>-0.70442716527298388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IKEJAHOTEL</v>
      </c>
      <c r="I21" s="15">
        <f>_xlfn.IFNA(VLOOKUP(H21,'Daily Report'!$N:$AB,MATCH(I$14,'Daily Report'!$N$3:$AB$3,0),FALSE),"")</f>
        <v>0.45035813233376787</v>
      </c>
      <c r="J21" s="64" t="str">
        <f>_xlfn.IFNA(VLOOKUP($A9,'Daily Report'!K:$AU,MATCH(K$14,'Daily Report'!$L$3:$XFD$3,0)-11,FALSE),"")</f>
        <v>CONOIL</v>
      </c>
      <c r="K21" s="15">
        <f>_xlfn.IFNA(VLOOKUP(J21,'Daily Report'!$N:$AB,MATCH(K$14,'Daily Report'!$N$3:$AB$3,0),FALSE),"")</f>
        <v>0.12987012987012986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CILEASING</v>
      </c>
      <c r="C22" s="67">
        <f>_xlfn.IFNA(VLOOKUP(B22,'Daily Report'!$N:$AB,MATCH(C$14,'Daily Report'!$N$3:$AB$3,0),FALSE),"")</f>
        <v>2.4637783403074387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-0.70073363512601572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2.5469238535800396</v>
      </c>
      <c r="H22" s="64" t="str">
        <f>_xlfn.IFNA(VLOOKUP($A10,'Daily Report'!J:$AU,MATCH(I$14,'Daily Report'!$K$3:$XFD$3,0)-10,FALSE),"")</f>
        <v>CILEASING</v>
      </c>
      <c r="I22" s="15">
        <f>_xlfn.IFNA(VLOOKUP(H22,'Daily Report'!$N:$AB,MATCH(I$14,'Daily Report'!$N$3:$AB$3,0),FALSE),"")</f>
        <v>0.40588066858125582</v>
      </c>
      <c r="J22" s="64" t="str">
        <f>_xlfn.IFNA(VLOOKUP($A10,'Daily Report'!K:$AU,MATCH(K$14,'Daily Report'!$L$3:$XFD$3,0)-11,FALSE),"")</f>
        <v>ETERNA</v>
      </c>
      <c r="K22" s="15">
        <f>_xlfn.IFNA(VLOOKUP(J22,'Daily Report'!$N:$AB,MATCH(K$14,'Daily Report'!$N$3:$AB$3,0),FALSE),"")</f>
        <v>0.12693333333333331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3.8320325246628242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MBENEFIT</v>
      </c>
      <c r="C23" s="67">
        <f>_xlfn.IFNA(VLOOKUP(B23,'Daily Report'!$N:$AB,MATCH(C$14,'Daily Report'!$N$3:$AB$3,0),FALSE),"")</f>
        <v>2.5147424996735515</v>
      </c>
      <c r="D23" s="64" t="str">
        <f>_xlfn.IFNA(VLOOKUP($A11,'Daily Report'!H:$AU,MATCH(E$14,'Daily Report'!$I$3:$XFD$3,0)-8,FALSE),"")</f>
        <v>FBNH</v>
      </c>
      <c r="E23" s="15">
        <f>_xlfn.IFNA(VLOOKUP(D23,'Daily Report'!$N:$AB,MATCH(E$14,'Daily Report'!$N$3:$AB$3,0),FALSE),"")</f>
        <v>-0.66813858402632476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2.7488463648061141</v>
      </c>
      <c r="H23" s="64" t="str">
        <f>_xlfn.IFNA(VLOOKUP($A11,'Daily Report'!J:$AU,MATCH(I$14,'Daily Report'!$K$3:$XFD$3,0)-10,FALSE),"")</f>
        <v>MBENEFIT</v>
      </c>
      <c r="I23" s="15">
        <f>_xlfn.IFNA(VLOOKUP(H23,'Daily Report'!$N:$AB,MATCH(I$14,'Daily Report'!$N$3:$AB$3,0),FALSE),"")</f>
        <v>0.39765502834974709</v>
      </c>
      <c r="J23" s="64" t="str">
        <f>_xlfn.IFNA(VLOOKUP($A11,'Daily Report'!K:$AU,MATCH(K$14,'Daily Report'!$L$3:$XFD$3,0)-11,FALSE),"")</f>
        <v>CUTIX</v>
      </c>
      <c r="K23" s="15">
        <f>_xlfn.IFNA(VLOOKUP(J23,'Daily Report'!$N:$AB,MATCH(K$14,'Daily Report'!$N$3:$AB$3,0),FALSE),"")</f>
        <v>0.12499062500000002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3.3524272057719431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UBA</v>
      </c>
      <c r="C24" s="68">
        <f>_xlfn.IFNA(VLOOKUP(B24,'Daily Report'!$N:$AB,MATCH(C$14,'Daily Report'!$N$3:$AB$3,0),FALSE),"")</f>
        <v>2.5887007518414396</v>
      </c>
      <c r="D24" s="65" t="str">
        <f>_xlfn.IFNA(VLOOKUP($A12,'Daily Report'!H:$AU,MATCH(E$14,'Daily Report'!$I$3:$XFD$3,0)-8,FALSE),"")</f>
        <v>DANGCEM</v>
      </c>
      <c r="E24" s="17">
        <f>_xlfn.IFNA(VLOOKUP(D24,'Daily Report'!$N:$AB,MATCH(E$14,'Daily Report'!$N$3:$AB$3,0),FALSE),"")</f>
        <v>-0.61723434418814038</v>
      </c>
      <c r="F24" s="65" t="str">
        <f>_xlfn.IFNA(VLOOKUP($A12,'Daily Report'!I:$AU,MATCH(G$14,'Daily Report'!$J$3:$XFD$3,0)-9,FALSE),"")</f>
        <v>UNIONDAC</v>
      </c>
      <c r="G24" s="68">
        <f>_xlfn.IFNA(VLOOKUP(F24,'Daily Report'!$N:$AB,MATCH(G$14,'Daily Report'!$N$3:$AB$3,0),FALSE),"")</f>
        <v>2.947953646110637</v>
      </c>
      <c r="H24" s="65" t="str">
        <f>_xlfn.IFNA(VLOOKUP($A12,'Daily Report'!J:$AU,MATCH(I$14,'Daily Report'!$K$3:$XFD$3,0)-10,FALSE),"")</f>
        <v>UBA</v>
      </c>
      <c r="I24" s="17">
        <f>_xlfn.IFNA(VLOOKUP(H24,'Daily Report'!$N:$AB,MATCH(I$14,'Daily Report'!$N$3:$AB$3,0),FALSE),"")</f>
        <v>0.38629416678952277</v>
      </c>
      <c r="J24" s="65" t="str">
        <f>_xlfn.IFNA(VLOOKUP($A12,'Daily Report'!K:$AU,MATCH(K$14,'Daily Report'!$L$3:$XFD$3,0)-11,FALSE),"")</f>
        <v>DANGSUGAR</v>
      </c>
      <c r="K24" s="17">
        <f>_xlfn.IFNA(VLOOKUP(J24,'Daily Report'!$N:$AB,MATCH(K$14,'Daily Report'!$N$3:$AB$3,0),FALSE),"")</f>
        <v>0.12302941176470589</v>
      </c>
      <c r="L24" s="65" t="str">
        <f>_xlfn.IFNA(VLOOKUP($A12,'Daily Report'!L:$AU,MATCH(M$14,'Daily Report'!$M$3:$XFD$3,0)-12,FALSE),"")</f>
        <v>MRS</v>
      </c>
      <c r="M24" s="17">
        <f>_xlfn.IFNA(VLOOKUP(L24,'Daily Report'!$N:$AB,MATCH(M$14,'Daily Report'!$N$3:$AB$3,0),FALSE),"")</f>
        <v>3.3508093979760201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P8" sqref="P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55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32.5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-0.64710370782953985</v>
      </c>
      <c r="AB6" s="51">
        <v>-0.12942074156590799</v>
      </c>
      <c r="XFA6" s="21">
        <v>0</v>
      </c>
      <c r="XFB6" s="4">
        <v>17.030440413743435</v>
      </c>
    </row>
    <row r="7" spans="1:28 16381:16382" x14ac:dyDescent="0.25">
      <c r="A7" s="20">
        <f>IFERROR(_xlfn.RANK.AVG(P7,P$5:P$92,'Market Summary'!$XFC$1),"")</f>
        <v>32.5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22</v>
      </c>
      <c r="I7" s="20">
        <f t="shared" si="2"/>
        <v>45</v>
      </c>
      <c r="J7" s="20">
        <f t="shared" si="3"/>
        <v>34</v>
      </c>
      <c r="K7" s="20">
        <f t="shared" si="4"/>
        <v>35</v>
      </c>
      <c r="L7" s="20">
        <f t="shared" si="5"/>
        <v>56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32.5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46</v>
      </c>
      <c r="H8" s="20">
        <f t="shared" si="1"/>
        <v>45</v>
      </c>
      <c r="I8" s="20">
        <f t="shared" si="2"/>
        <v>19</v>
      </c>
      <c r="J8" s="20">
        <f t="shared" si="3"/>
        <v>46</v>
      </c>
      <c r="K8" s="20">
        <f t="shared" si="4"/>
        <v>38</v>
      </c>
      <c r="L8" s="20">
        <f t="shared" si="5"/>
        <v>40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9.4183541898721526</v>
      </c>
      <c r="W8" s="48">
        <v>-0.12453710824275943</v>
      </c>
      <c r="X8" s="49">
        <v>3.9420533365012713</v>
      </c>
      <c r="Y8" s="43">
        <v>0.10617566294919456</v>
      </c>
      <c r="Z8" s="44">
        <v>4.9546468401486986E-2</v>
      </c>
      <c r="AA8" s="50">
        <v>0.66978242713764691</v>
      </c>
      <c r="AB8" s="51">
        <v>0.13395648542752947</v>
      </c>
      <c r="XFA8" s="21">
        <v>1.9991999999999999</v>
      </c>
      <c r="XFB8" s="4">
        <v>10.758142096654158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55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32.5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43</v>
      </c>
      <c r="H10" s="20">
        <f t="shared" si="1"/>
        <v>33</v>
      </c>
      <c r="I10" s="20">
        <f t="shared" si="2"/>
        <v>34</v>
      </c>
      <c r="J10" s="20">
        <f t="shared" si="3"/>
        <v>43</v>
      </c>
      <c r="K10" s="20">
        <f t="shared" si="4"/>
        <v>14</v>
      </c>
      <c r="L10" s="20">
        <f t="shared" si="5"/>
        <v>33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7.9513231340302779</v>
      </c>
      <c r="W10" s="48">
        <v>-0.31527241942600082</v>
      </c>
      <c r="X10" s="49">
        <v>5.1542675697539808</v>
      </c>
      <c r="Y10" s="43">
        <v>0.12576523216874111</v>
      </c>
      <c r="Z10" s="44">
        <v>0.10117408906882588</v>
      </c>
      <c r="AA10" s="50">
        <v>1.0289425283572164</v>
      </c>
      <c r="AB10" s="51">
        <v>0.20578850567144324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55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11</v>
      </c>
      <c r="H12" s="20">
        <f t="shared" si="1"/>
        <v>35</v>
      </c>
      <c r="I12" s="20">
        <f t="shared" si="2"/>
        <v>8</v>
      </c>
      <c r="J12" s="20">
        <f t="shared" si="3"/>
        <v>11</v>
      </c>
      <c r="K12" s="20">
        <f t="shared" si="4"/>
        <v>27</v>
      </c>
      <c r="L12" s="20">
        <f t="shared" si="5"/>
        <v>18</v>
      </c>
      <c r="M12" s="20"/>
      <c r="N12" s="25" t="s">
        <v>25</v>
      </c>
      <c r="O12" s="47" t="s">
        <v>121</v>
      </c>
      <c r="P12" s="43">
        <v>7.0422535211267512E-3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2.6761380399868471</v>
      </c>
      <c r="W12" s="48">
        <v>-0.2610798295297222</v>
      </c>
      <c r="X12" s="49">
        <v>2.5469238535800396</v>
      </c>
      <c r="Y12" s="43">
        <v>0.37367280202216879</v>
      </c>
      <c r="Z12" s="44">
        <v>6.7848951048951056E-2</v>
      </c>
      <c r="AA12" s="50">
        <v>2.4826715601223555</v>
      </c>
      <c r="AB12" s="51">
        <v>0.49653431202447118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32.5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17</v>
      </c>
      <c r="J13" s="20">
        <f t="shared" si="3"/>
        <v>3</v>
      </c>
      <c r="K13" s="20">
        <f t="shared" si="4"/>
        <v>61.5</v>
      </c>
      <c r="L13" s="20">
        <f t="shared" si="5"/>
        <v>22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1.8395818788989433</v>
      </c>
      <c r="W13" s="48">
        <v>-0.70073363512601572</v>
      </c>
      <c r="X13" s="49">
        <v>3.7256609585399536</v>
      </c>
      <c r="Y13" s="43">
        <v>0.54360178879264476</v>
      </c>
      <c r="Z13" s="44">
        <v>0</v>
      </c>
      <c r="AA13" s="50">
        <v>2.0980428204706754</v>
      </c>
      <c r="AB13" s="51">
        <v>0.41960856409413516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32.5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14</v>
      </c>
      <c r="H14" s="20">
        <f t="shared" si="1"/>
        <v>9</v>
      </c>
      <c r="I14" s="20">
        <f t="shared" si="2"/>
        <v>13</v>
      </c>
      <c r="J14" s="20">
        <f t="shared" si="3"/>
        <v>14</v>
      </c>
      <c r="K14" s="20">
        <f t="shared" si="4"/>
        <v>40</v>
      </c>
      <c r="L14" s="20">
        <f t="shared" si="5"/>
        <v>19</v>
      </c>
      <c r="M14" s="20"/>
      <c r="N14" s="25" t="s">
        <v>27</v>
      </c>
      <c r="O14" s="47" t="s">
        <v>123</v>
      </c>
      <c r="P14" s="43">
        <v>0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3.1847549544724152</v>
      </c>
      <c r="W14" s="48">
        <v>-0.66813858402632476</v>
      </c>
      <c r="X14" s="49">
        <v>3.1016396013405738</v>
      </c>
      <c r="Y14" s="43">
        <v>0.31399590056235882</v>
      </c>
      <c r="Z14" s="44">
        <v>4.6879245283018872E-2</v>
      </c>
      <c r="AA14" s="50">
        <v>2.4806241597149983</v>
      </c>
      <c r="AB14" s="51">
        <v>0.49612483194299961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32.5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6</v>
      </c>
      <c r="H15" s="20">
        <f t="shared" si="1"/>
        <v>16</v>
      </c>
      <c r="I15" s="20">
        <f t="shared" si="2"/>
        <v>3</v>
      </c>
      <c r="J15" s="20">
        <f t="shared" si="3"/>
        <v>6</v>
      </c>
      <c r="K15" s="20">
        <f t="shared" si="4"/>
        <v>31</v>
      </c>
      <c r="L15" s="20">
        <f t="shared" si="5"/>
        <v>3</v>
      </c>
      <c r="M15" s="20"/>
      <c r="N15" s="25" t="s">
        <v>28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2.1160164814172573</v>
      </c>
      <c r="W15" s="48">
        <v>-0.48840502240293926</v>
      </c>
      <c r="X15" s="49">
        <v>2.1529510472428135</v>
      </c>
      <c r="Y15" s="43">
        <v>0.47258611111111187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6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31</v>
      </c>
      <c r="I16" s="20">
        <f t="shared" si="2"/>
        <v>6</v>
      </c>
      <c r="J16" s="20">
        <f t="shared" si="3"/>
        <v>5</v>
      </c>
      <c r="K16" s="20">
        <f t="shared" si="4"/>
        <v>28</v>
      </c>
      <c r="L16" s="20">
        <f t="shared" si="5"/>
        <v>8</v>
      </c>
      <c r="M16" s="20"/>
      <c r="N16" s="25" t="s">
        <v>29</v>
      </c>
      <c r="O16" s="47" t="s">
        <v>125</v>
      </c>
      <c r="P16" s="43">
        <v>6.1349693251533388E-3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2.072354531972433</v>
      </c>
      <c r="W16" s="48">
        <v>-0.34115718809635565</v>
      </c>
      <c r="X16" s="49">
        <v>2.3919244222242617</v>
      </c>
      <c r="Y16" s="43">
        <v>0.48254291655791948</v>
      </c>
      <c r="Z16" s="44">
        <v>6.7362804878048785E-2</v>
      </c>
      <c r="AA16" s="50">
        <v>3.8320325246628242</v>
      </c>
      <c r="AB16" s="51">
        <v>0.76640650493256501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7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18</v>
      </c>
      <c r="H17" s="20">
        <f t="shared" si="1"/>
        <v>32</v>
      </c>
      <c r="I17" s="20">
        <f t="shared" si="2"/>
        <v>26</v>
      </c>
      <c r="J17" s="20">
        <f t="shared" si="3"/>
        <v>18</v>
      </c>
      <c r="K17" s="20">
        <f t="shared" si="4"/>
        <v>13</v>
      </c>
      <c r="L17" s="20">
        <f t="shared" si="5"/>
        <v>45</v>
      </c>
      <c r="M17" s="20"/>
      <c r="N17" s="25" t="s">
        <v>30</v>
      </c>
      <c r="O17" s="47" t="s">
        <v>126</v>
      </c>
      <c r="P17" s="43">
        <v>5.6497175141241307E-3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4.255755675026017</v>
      </c>
      <c r="W17" s="48">
        <v>-0.33287901532461384</v>
      </c>
      <c r="X17" s="49">
        <v>4.5975988313438299</v>
      </c>
      <c r="Y17" s="43">
        <v>0.23497589531943386</v>
      </c>
      <c r="Z17" s="44">
        <v>0.10252808988764045</v>
      </c>
      <c r="AA17" s="50">
        <v>0.53250708585743101</v>
      </c>
      <c r="AB17" s="51">
        <v>0.1065014171714862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32.5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30</v>
      </c>
      <c r="I18" s="20">
        <f t="shared" si="2"/>
        <v>42</v>
      </c>
      <c r="J18" s="20">
        <f t="shared" si="3"/>
        <v>24</v>
      </c>
      <c r="K18" s="20">
        <f t="shared" si="4"/>
        <v>42</v>
      </c>
      <c r="L18" s="20">
        <f t="shared" si="5"/>
        <v>57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5.0966147232670602</v>
      </c>
      <c r="W18" s="48">
        <v>-0.3453126064483576</v>
      </c>
      <c r="X18" s="49">
        <v>7.5488465838606906</v>
      </c>
      <c r="Y18" s="43">
        <v>0.19620867071524969</v>
      </c>
      <c r="Z18" s="44">
        <v>4.0973009446693666E-2</v>
      </c>
      <c r="AA18" s="50">
        <v>-2.1790470007560958E-2</v>
      </c>
      <c r="AB18" s="51">
        <v>-4.3580940015122138E-3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32.5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32</v>
      </c>
      <c r="H19" s="20">
        <f t="shared" si="1"/>
        <v>51</v>
      </c>
      <c r="I19" s="20">
        <f t="shared" si="2"/>
        <v>31</v>
      </c>
      <c r="J19" s="20">
        <f t="shared" si="3"/>
        <v>32</v>
      </c>
      <c r="K19" s="20">
        <f t="shared" si="4"/>
        <v>51</v>
      </c>
      <c r="L19" s="20">
        <f t="shared" si="5"/>
        <v>32</v>
      </c>
      <c r="M19" s="20"/>
      <c r="N19" s="25" t="s">
        <v>32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6.0903124321978739</v>
      </c>
      <c r="W19" s="48">
        <v>5.568785108965324E-2</v>
      </c>
      <c r="X19" s="49">
        <v>5.0203484115844743</v>
      </c>
      <c r="Y19" s="43">
        <v>0.16419518885652959</v>
      </c>
      <c r="Z19" s="44">
        <v>1.0215384615384616E-2</v>
      </c>
      <c r="AA19" s="50">
        <v>1.1631255875484867</v>
      </c>
      <c r="AB19" s="51">
        <v>0.23262511750969739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62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10</v>
      </c>
      <c r="H20" s="20">
        <f t="shared" si="1"/>
        <v>38</v>
      </c>
      <c r="I20" s="20">
        <f t="shared" si="2"/>
        <v>5</v>
      </c>
      <c r="J20" s="20">
        <f t="shared" si="3"/>
        <v>10</v>
      </c>
      <c r="K20" s="20">
        <f t="shared" si="4"/>
        <v>2</v>
      </c>
      <c r="L20" s="20">
        <f t="shared" si="5"/>
        <v>15</v>
      </c>
      <c r="M20" s="20"/>
      <c r="N20" s="25" t="s">
        <v>33</v>
      </c>
      <c r="O20" s="47" t="s">
        <v>129</v>
      </c>
      <c r="P20" s="43">
        <v>-1.6528925619834656E-2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2.5887007518414396</v>
      </c>
      <c r="W20" s="48">
        <v>-0.23756640502740289</v>
      </c>
      <c r="X20" s="49">
        <v>2.3646829620092311</v>
      </c>
      <c r="Y20" s="43">
        <v>0.38629416678952277</v>
      </c>
      <c r="Z20" s="44">
        <v>0.14289075630252099</v>
      </c>
      <c r="AA20" s="50">
        <v>2.7693078570688501</v>
      </c>
      <c r="AB20" s="51">
        <v>0.55386157141377002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32.5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48</v>
      </c>
      <c r="H21" s="20">
        <f t="shared" si="1"/>
        <v>47</v>
      </c>
      <c r="I21" s="20">
        <f t="shared" si="2"/>
        <v>47</v>
      </c>
      <c r="J21" s="20">
        <f t="shared" si="3"/>
        <v>48</v>
      </c>
      <c r="K21" s="20">
        <f t="shared" si="4"/>
        <v>61.5</v>
      </c>
      <c r="L21" s="20">
        <f t="shared" si="5"/>
        <v>47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65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36</v>
      </c>
      <c r="H22" s="20">
        <f t="shared" si="1"/>
        <v>19</v>
      </c>
      <c r="I22" s="20">
        <f t="shared" si="2"/>
        <v>40</v>
      </c>
      <c r="J22" s="20">
        <f t="shared" si="3"/>
        <v>36</v>
      </c>
      <c r="K22" s="20">
        <f t="shared" si="4"/>
        <v>61.5</v>
      </c>
      <c r="L22" s="20">
        <f t="shared" si="5"/>
        <v>31</v>
      </c>
      <c r="M22" s="20"/>
      <c r="N22" s="25" t="s">
        <v>35</v>
      </c>
      <c r="O22" s="47" t="s">
        <v>131</v>
      </c>
      <c r="P22" s="43">
        <v>-7.9365079365079416E-2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6.7251299370283792</v>
      </c>
      <c r="W22" s="48">
        <v>-0.4478655019305422</v>
      </c>
      <c r="X22" s="49">
        <v>6.7267324409762912</v>
      </c>
      <c r="Y22" s="43">
        <v>0.14869601172968089</v>
      </c>
      <c r="Z22" s="44">
        <v>0</v>
      </c>
      <c r="AA22" s="50">
        <v>1.2674341582103414</v>
      </c>
      <c r="AB22" s="51">
        <v>0.2534868316420682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32.5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12</v>
      </c>
      <c r="H23" s="20">
        <f t="shared" si="1"/>
        <v>27</v>
      </c>
      <c r="I23" s="20">
        <f t="shared" si="2"/>
        <v>14</v>
      </c>
      <c r="J23" s="20">
        <f t="shared" si="3"/>
        <v>12</v>
      </c>
      <c r="K23" s="20">
        <f t="shared" si="4"/>
        <v>1</v>
      </c>
      <c r="L23" s="20">
        <f t="shared" si="5"/>
        <v>29</v>
      </c>
      <c r="M23" s="20"/>
      <c r="N23" s="25" t="s">
        <v>36</v>
      </c>
      <c r="O23" s="47" t="s">
        <v>132</v>
      </c>
      <c r="P23" s="43">
        <v>0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2.9220779220779218</v>
      </c>
      <c r="W23" s="48">
        <v>-0.38387107387310726</v>
      </c>
      <c r="X23" s="49">
        <v>3.1897761425229296</v>
      </c>
      <c r="Y23" s="43">
        <v>0.34222222222222226</v>
      </c>
      <c r="Z23" s="44">
        <v>0.15551666666666666</v>
      </c>
      <c r="AA23" s="50">
        <v>1.5345165581151239</v>
      </c>
      <c r="AB23" s="51">
        <v>0.30690331162302487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55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67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58</v>
      </c>
      <c r="M25" s="20"/>
      <c r="N25" s="25" t="s">
        <v>38</v>
      </c>
      <c r="O25" s="47" t="s">
        <v>133</v>
      </c>
      <c r="P25" s="43">
        <v>-9.565217391304337E-2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-3.7494989979891535E-2</v>
      </c>
      <c r="AB25" s="51">
        <v>-7.4989979959784181E-3</v>
      </c>
      <c r="XFA25" s="21">
        <v>0</v>
      </c>
      <c r="XFB25" s="4">
        <v>88.424402014248997</v>
      </c>
    </row>
    <row r="26" spans="1:28 16381:16382" x14ac:dyDescent="0.25">
      <c r="A26" s="20">
        <f>IFERROR(_xlfn.RANK.AVG(P26,P$5:P$92,'Market Summary'!$XFC$1),"")</f>
        <v>59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47</v>
      </c>
      <c r="H26" s="20">
        <f t="shared" si="1"/>
        <v>49</v>
      </c>
      <c r="I26" s="20">
        <f t="shared" si="2"/>
        <v>55</v>
      </c>
      <c r="J26" s="20">
        <f t="shared" si="3"/>
        <v>47</v>
      </c>
      <c r="K26" s="20">
        <f t="shared" si="4"/>
        <v>33</v>
      </c>
      <c r="L26" s="20">
        <f t="shared" si="5"/>
        <v>51</v>
      </c>
      <c r="M26" s="20"/>
      <c r="N26" s="25" t="s">
        <v>39</v>
      </c>
      <c r="O26" s="47" t="s">
        <v>134</v>
      </c>
      <c r="P26" s="43">
        <v>-1.2158054711246202E-2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10.595294007313647</v>
      </c>
      <c r="W26" s="48">
        <v>2.2093944778200703E-2</v>
      </c>
      <c r="X26" s="49">
        <v>12.964457763882413</v>
      </c>
      <c r="Y26" s="43">
        <v>9.4381524411661144E-2</v>
      </c>
      <c r="Z26" s="44">
        <v>5.6713846153846149E-2</v>
      </c>
      <c r="AA26" s="50">
        <v>0.21017387442716284</v>
      </c>
      <c r="AB26" s="51">
        <v>4.2034774885432613E-2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32.5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59</v>
      </c>
      <c r="H27" s="20">
        <f t="shared" si="1"/>
        <v>44</v>
      </c>
      <c r="I27" s="20">
        <f t="shared" si="2"/>
        <v>62</v>
      </c>
      <c r="J27" s="20">
        <f t="shared" si="3"/>
        <v>59</v>
      </c>
      <c r="K27" s="20">
        <f t="shared" si="4"/>
        <v>61.5</v>
      </c>
      <c r="L27" s="20">
        <f t="shared" si="5"/>
        <v>69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39.269765896756894</v>
      </c>
      <c r="Y27" s="43">
        <v>9.5455610926541562E-3</v>
      </c>
      <c r="Z27" s="44">
        <v>0</v>
      </c>
      <c r="AA27" s="50">
        <v>-0.65479244368581913</v>
      </c>
      <c r="AB27" s="51">
        <v>-0.13095848873716387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32.5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54</v>
      </c>
      <c r="H28" s="20">
        <f t="shared" si="1"/>
        <v>23</v>
      </c>
      <c r="I28" s="20">
        <f t="shared" si="2"/>
        <v>49</v>
      </c>
      <c r="J28" s="20">
        <f t="shared" si="3"/>
        <v>54</v>
      </c>
      <c r="K28" s="20">
        <f t="shared" si="4"/>
        <v>37</v>
      </c>
      <c r="L28" s="20">
        <f t="shared" si="5"/>
        <v>60</v>
      </c>
      <c r="M28" s="20"/>
      <c r="N28" s="25" t="s">
        <v>41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20.578308076203925</v>
      </c>
      <c r="W28" s="48">
        <v>-0.41795161036190875</v>
      </c>
      <c r="X28" s="49">
        <v>9.3767923290369666</v>
      </c>
      <c r="Y28" s="43">
        <v>4.8594860000000045E-2</v>
      </c>
      <c r="Z28" s="44">
        <v>5.1707999999999997E-2</v>
      </c>
      <c r="AA28" s="50">
        <v>-0.17377746840924668</v>
      </c>
      <c r="AB28" s="51">
        <v>-3.4755493681849381E-2</v>
      </c>
      <c r="XFA28" s="21">
        <v>2.5853999999999999</v>
      </c>
      <c r="XFB28" s="4">
        <v>35.354978112729086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55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32.5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57</v>
      </c>
      <c r="H30" s="20">
        <f t="shared" si="1"/>
        <v>17</v>
      </c>
      <c r="I30" s="20">
        <f t="shared" si="2"/>
        <v>63</v>
      </c>
      <c r="J30" s="20">
        <f t="shared" si="3"/>
        <v>57</v>
      </c>
      <c r="K30" s="20">
        <f t="shared" si="4"/>
        <v>23</v>
      </c>
      <c r="L30" s="20">
        <f t="shared" si="5"/>
        <v>53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34.848516572098575</v>
      </c>
      <c r="W30" s="48">
        <v>-0.4808376794030067</v>
      </c>
      <c r="X30" s="49">
        <v>62.567395337317862</v>
      </c>
      <c r="Y30" s="43">
        <v>2.8695626051429945E-2</v>
      </c>
      <c r="Z30" s="44">
        <v>8.2236842105263164E-2</v>
      </c>
      <c r="AA30" s="50">
        <v>0.19861902075453997</v>
      </c>
      <c r="AB30" s="51">
        <v>3.9723804150908038E-2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32.5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37</v>
      </c>
      <c r="H31" s="20">
        <f t="shared" si="1"/>
        <v>10</v>
      </c>
      <c r="I31" s="20">
        <f t="shared" si="2"/>
        <v>50</v>
      </c>
      <c r="J31" s="20">
        <f t="shared" si="3"/>
        <v>37</v>
      </c>
      <c r="K31" s="20">
        <f t="shared" si="4"/>
        <v>12</v>
      </c>
      <c r="L31" s="20">
        <f t="shared" si="5"/>
        <v>61</v>
      </c>
      <c r="M31" s="20"/>
      <c r="N31" s="25" t="s">
        <v>44</v>
      </c>
      <c r="O31" s="47" t="s">
        <v>138</v>
      </c>
      <c r="P31" s="43">
        <v>0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6.7268558252738107</v>
      </c>
      <c r="W31" s="48">
        <v>-0.61723434418814038</v>
      </c>
      <c r="X31" s="49">
        <v>9.7761474778079673</v>
      </c>
      <c r="Y31" s="43">
        <v>0.14865786126154948</v>
      </c>
      <c r="Z31" s="44">
        <v>0.10605467196819085</v>
      </c>
      <c r="AA31" s="50">
        <v>-0.2367931633651742</v>
      </c>
      <c r="AB31" s="51">
        <v>-4.7358632673034862E-2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32.5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57</v>
      </c>
      <c r="J32" s="20" t="str">
        <f t="shared" si="3"/>
        <v/>
      </c>
      <c r="K32" s="20">
        <f t="shared" si="4"/>
        <v>20</v>
      </c>
      <c r="L32" s="20">
        <f t="shared" si="5"/>
        <v>65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19.536114991144206</v>
      </c>
      <c r="Y32" s="43" t="s">
        <v>116</v>
      </c>
      <c r="Z32" s="44">
        <v>9.1054687499999995E-2</v>
      </c>
      <c r="AA32" s="50">
        <v>-0.39861938732637858</v>
      </c>
      <c r="AB32" s="51">
        <v>-7.9723877465275761E-2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55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32.5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39</v>
      </c>
      <c r="H34" s="20">
        <f t="shared" si="1"/>
        <v>29</v>
      </c>
      <c r="I34" s="20">
        <f t="shared" si="2"/>
        <v>41</v>
      </c>
      <c r="J34" s="20">
        <f t="shared" si="3"/>
        <v>39</v>
      </c>
      <c r="K34" s="20">
        <f t="shared" si="4"/>
        <v>25</v>
      </c>
      <c r="L34" s="20">
        <f t="shared" si="5"/>
        <v>42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32.5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45</v>
      </c>
      <c r="H35" s="20">
        <f t="shared" si="1"/>
        <v>24</v>
      </c>
      <c r="I35" s="20">
        <f t="shared" si="2"/>
        <v>44</v>
      </c>
      <c r="J35" s="20">
        <f t="shared" si="3"/>
        <v>45</v>
      </c>
      <c r="K35" s="20">
        <f t="shared" si="4"/>
        <v>22</v>
      </c>
      <c r="L35" s="20">
        <f t="shared" si="5"/>
        <v>62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8.0034018597445975</v>
      </c>
      <c r="Y35" s="43">
        <v>0.11346620072686606</v>
      </c>
      <c r="Z35" s="44">
        <v>8.6071232876712311E-2</v>
      </c>
      <c r="AA35" s="50">
        <v>-0.25134746219083759</v>
      </c>
      <c r="AB35" s="51">
        <v>-5.0269492438167585E-2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55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32.5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25</v>
      </c>
      <c r="H37" s="20">
        <f t="shared" si="1"/>
        <v>36</v>
      </c>
      <c r="I37" s="20">
        <f t="shared" si="2"/>
        <v>27</v>
      </c>
      <c r="J37" s="20">
        <f t="shared" si="3"/>
        <v>25</v>
      </c>
      <c r="K37" s="20">
        <f t="shared" si="4"/>
        <v>17</v>
      </c>
      <c r="L37" s="20">
        <f t="shared" si="5"/>
        <v>36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5.1206117774231821</v>
      </c>
      <c r="W37" s="48">
        <v>-0.2591844579085465</v>
      </c>
      <c r="X37" s="49">
        <v>4.7598302185838515</v>
      </c>
      <c r="Y37" s="43">
        <v>0.19528916533157384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6.9121279002419254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55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32.5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50</v>
      </c>
      <c r="H39" s="20">
        <f t="shared" si="1"/>
        <v>15</v>
      </c>
      <c r="I39" s="20">
        <f t="shared" si="2"/>
        <v>37</v>
      </c>
      <c r="J39" s="20">
        <f t="shared" si="6"/>
        <v>50</v>
      </c>
      <c r="K39" s="20">
        <f t="shared" si="7"/>
        <v>48</v>
      </c>
      <c r="L39" s="20">
        <f t="shared" si="8"/>
        <v>34</v>
      </c>
      <c r="M39" s="20"/>
      <c r="N39" s="25" t="s">
        <v>52</v>
      </c>
      <c r="O39" s="47" t="s">
        <v>130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5.7593232651918926</v>
      </c>
      <c r="Y39" s="43">
        <v>6.9345807844548663E-2</v>
      </c>
      <c r="Z39" s="44">
        <v>2.145E-2</v>
      </c>
      <c r="AA39" s="50">
        <v>0.95569820303687036</v>
      </c>
      <c r="AB39" s="51">
        <v>0.19113964060737376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32.5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33</v>
      </c>
      <c r="J40" s="20">
        <f t="shared" si="6"/>
        <v>4</v>
      </c>
      <c r="K40" s="20">
        <f t="shared" si="7"/>
        <v>45</v>
      </c>
      <c r="L40" s="20">
        <f t="shared" si="8"/>
        <v>26</v>
      </c>
      <c r="M40" s="20"/>
      <c r="N40" s="25" t="s">
        <v>53</v>
      </c>
      <c r="O40" s="47" t="s">
        <v>143</v>
      </c>
      <c r="P40" s="43">
        <v>0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1.9707494243739081</v>
      </c>
      <c r="W40" s="48">
        <v>-0.86305584924473955</v>
      </c>
      <c r="X40" s="49">
        <v>5.137379650184994</v>
      </c>
      <c r="Y40" s="43">
        <v>0.50742118081180831</v>
      </c>
      <c r="Z40" s="44">
        <v>2.9988000000000001E-2</v>
      </c>
      <c r="AA40" s="50">
        <v>1.7441772781812164</v>
      </c>
      <c r="AB40" s="51">
        <v>0.34883545563624319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60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18</v>
      </c>
      <c r="J41" s="20" t="str">
        <f t="shared" si="6"/>
        <v/>
      </c>
      <c r="K41" s="20">
        <f t="shared" si="7"/>
        <v>19</v>
      </c>
      <c r="L41" s="20">
        <f t="shared" si="8"/>
        <v>14</v>
      </c>
      <c r="M41" s="20"/>
      <c r="N41" s="25" t="s">
        <v>54</v>
      </c>
      <c r="O41" s="47" t="s">
        <v>130</v>
      </c>
      <c r="P41" s="43">
        <v>-1.4084507042253502E-2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3.9228873410850444</v>
      </c>
      <c r="Y41" s="43" t="s">
        <v>116</v>
      </c>
      <c r="Z41" s="44">
        <v>9.2799999999999994E-2</v>
      </c>
      <c r="AA41" s="50">
        <v>2.7739075922972591</v>
      </c>
      <c r="AB41" s="51">
        <v>0.55478151845945201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32.5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52</v>
      </c>
      <c r="H42" s="20">
        <f t="shared" si="1"/>
        <v>5</v>
      </c>
      <c r="I42" s="20">
        <f t="shared" si="2"/>
        <v>59</v>
      </c>
      <c r="J42" s="20">
        <f t="shared" si="6"/>
        <v>52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126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28.14052769858052</v>
      </c>
      <c r="Y42" s="43">
        <v>5.9483159094609966E-2</v>
      </c>
      <c r="Z42" s="44">
        <v>1.8745318352059923E-2</v>
      </c>
      <c r="AA42" s="50">
        <v>-0.45438143827233635</v>
      </c>
      <c r="AB42" s="51">
        <v>-9.0876287654467314E-2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55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32.5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16</v>
      </c>
      <c r="H44" s="20">
        <f t="shared" si="1"/>
        <v>20</v>
      </c>
      <c r="I44" s="20">
        <f t="shared" si="2"/>
        <v>35</v>
      </c>
      <c r="J44" s="20">
        <f t="shared" si="6"/>
        <v>16</v>
      </c>
      <c r="K44" s="20">
        <f t="shared" si="7"/>
        <v>11</v>
      </c>
      <c r="L44" s="20">
        <f t="shared" si="8"/>
        <v>35</v>
      </c>
      <c r="M44" s="20"/>
      <c r="N44" s="25" t="s">
        <v>57</v>
      </c>
      <c r="O44" s="47" t="s">
        <v>144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55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32.5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35</v>
      </c>
      <c r="H46" s="20">
        <f t="shared" si="1"/>
        <v>12</v>
      </c>
      <c r="I46" s="20">
        <f t="shared" si="2"/>
        <v>43</v>
      </c>
      <c r="J46" s="20">
        <f t="shared" si="6"/>
        <v>35</v>
      </c>
      <c r="K46" s="20">
        <f t="shared" si="7"/>
        <v>9</v>
      </c>
      <c r="L46" s="20">
        <f t="shared" si="8"/>
        <v>54</v>
      </c>
      <c r="M46" s="20"/>
      <c r="N46" s="25" t="s">
        <v>59</v>
      </c>
      <c r="O46" s="47" t="s">
        <v>124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7.8031194934473165</v>
      </c>
      <c r="Y46" s="43">
        <v>0.15635475852272721</v>
      </c>
      <c r="Z46" s="44">
        <v>0.12499062500000002</v>
      </c>
      <c r="AA46" s="50">
        <v>1.9789992786675148E-2</v>
      </c>
      <c r="AB46" s="51">
        <v>3.9579985573350296E-3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55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32.5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55</v>
      </c>
      <c r="H48" s="20">
        <f t="shared" si="1"/>
        <v>48</v>
      </c>
      <c r="I48" s="20">
        <f t="shared" si="2"/>
        <v>58</v>
      </c>
      <c r="J48" s="20">
        <f t="shared" si="6"/>
        <v>55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145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22.498283895344979</v>
      </c>
      <c r="W48" s="48">
        <v>1.717865402990304E-2</v>
      </c>
      <c r="X48" s="49">
        <v>25.789165357069898</v>
      </c>
      <c r="Y48" s="43">
        <v>4.444783453936705E-2</v>
      </c>
      <c r="Z48" s="44">
        <v>2.3116751269035535E-2</v>
      </c>
      <c r="AA48" s="50">
        <v>-0.32931729758130235</v>
      </c>
      <c r="AB48" s="51">
        <v>-6.5863459516260381E-2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58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52</v>
      </c>
      <c r="L49" s="20">
        <f t="shared" si="8"/>
        <v>71</v>
      </c>
      <c r="M49" s="20"/>
      <c r="N49" s="25" t="s">
        <v>62</v>
      </c>
      <c r="O49" s="47" t="s">
        <v>146</v>
      </c>
      <c r="P49" s="43">
        <v>-6.6815144766146917E-3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907.87348523786329</v>
      </c>
      <c r="Y49" s="43" t="s">
        <v>116</v>
      </c>
      <c r="Z49" s="44">
        <v>9.1089686098654709E-3</v>
      </c>
      <c r="AA49" s="50">
        <v>-0.80360899376724426</v>
      </c>
      <c r="AB49" s="51">
        <v>-0.16072179875344883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63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28</v>
      </c>
      <c r="H50" s="20">
        <f t="shared" si="1"/>
        <v>42</v>
      </c>
      <c r="I50" s="20">
        <f t="shared" si="2"/>
        <v>30</v>
      </c>
      <c r="J50" s="20">
        <f t="shared" si="6"/>
        <v>28</v>
      </c>
      <c r="K50" s="20">
        <f t="shared" si="7"/>
        <v>10</v>
      </c>
      <c r="L50" s="20">
        <f t="shared" si="8"/>
        <v>43</v>
      </c>
      <c r="M50" s="20"/>
      <c r="N50" s="25" t="s">
        <v>63</v>
      </c>
      <c r="O50" s="47" t="s">
        <v>147</v>
      </c>
      <c r="P50" s="43">
        <v>-2.8571428571428692E-2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5.5695938036994797</v>
      </c>
      <c r="W50" s="48">
        <v>-0.1841538432946167</v>
      </c>
      <c r="X50" s="49">
        <v>5.0160027384479386</v>
      </c>
      <c r="Y50" s="43">
        <v>0.17954630718954265</v>
      </c>
      <c r="Z50" s="44">
        <v>0.12302941176470589</v>
      </c>
      <c r="AA50" s="50">
        <v>0.57692609777621562</v>
      </c>
      <c r="AB50" s="51">
        <v>0.11538521955524317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32.5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51</v>
      </c>
      <c r="H51" s="20">
        <f t="shared" si="1"/>
        <v>54</v>
      </c>
      <c r="I51" s="20">
        <f t="shared" si="2"/>
        <v>32</v>
      </c>
      <c r="J51" s="20">
        <f t="shared" si="6"/>
        <v>51</v>
      </c>
      <c r="K51" s="20">
        <f t="shared" si="7"/>
        <v>30</v>
      </c>
      <c r="L51" s="20">
        <f t="shared" si="8"/>
        <v>28</v>
      </c>
      <c r="M51" s="20"/>
      <c r="N51" s="25" t="s">
        <v>64</v>
      </c>
      <c r="O51" s="47" t="s">
        <v>148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15.374438832982479</v>
      </c>
      <c r="W51" s="48">
        <v>0.13010352928675095</v>
      </c>
      <c r="X51" s="49">
        <v>5.047782261584195</v>
      </c>
      <c r="Y51" s="43">
        <v>6.5043024390244397E-2</v>
      </c>
      <c r="Z51" s="44">
        <v>6.6703999999999999E-2</v>
      </c>
      <c r="AA51" s="50">
        <v>1.6417411977555103</v>
      </c>
      <c r="AB51" s="51">
        <v>0.32834823955110215</v>
      </c>
      <c r="XFA51" s="21">
        <v>1.0005599999999999</v>
      </c>
      <c r="XFB51" s="4">
        <v>13.604451658235101</v>
      </c>
    </row>
    <row r="52" spans="1:28 16381:16382" x14ac:dyDescent="0.25">
      <c r="A52" s="20">
        <f>IFERROR(_xlfn.RANK.AVG(P52,P$5:P$92,'Market Summary'!$XFC$1),"")</f>
        <v>32.5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60</v>
      </c>
      <c r="H52" s="20">
        <f t="shared" si="1"/>
        <v>57</v>
      </c>
      <c r="I52" s="20">
        <f t="shared" si="2"/>
        <v>28</v>
      </c>
      <c r="J52" s="20">
        <f t="shared" si="6"/>
        <v>60</v>
      </c>
      <c r="K52" s="20">
        <f t="shared" si="7"/>
        <v>32</v>
      </c>
      <c r="L52" s="20">
        <f t="shared" si="8"/>
        <v>5</v>
      </c>
      <c r="M52" s="20"/>
      <c r="N52" s="25" t="s">
        <v>65</v>
      </c>
      <c r="O52" s="47" t="s">
        <v>149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114.83003744441817</v>
      </c>
      <c r="W52" s="48">
        <v>1.5678235541513015</v>
      </c>
      <c r="X52" s="49">
        <v>4.8714984597724005</v>
      </c>
      <c r="Y52" s="43">
        <v>8.7085228068834834E-3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44.718819273534919</v>
      </c>
    </row>
    <row r="53" spans="1:28 16381:16382" x14ac:dyDescent="0.25">
      <c r="A53" s="20">
        <f>IFERROR(_xlfn.RANK.AVG(P53,P$5:P$92,'Market Summary'!$XFC$1),"")</f>
        <v>1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 t="str">
        <f t="shared" si="0"/>
        <v/>
      </c>
      <c r="H53" s="20" t="str">
        <f t="shared" si="1"/>
        <v/>
      </c>
      <c r="I53" s="20">
        <f t="shared" si="2"/>
        <v>51</v>
      </c>
      <c r="J53" s="20" t="str">
        <f t="shared" si="6"/>
        <v/>
      </c>
      <c r="K53" s="20">
        <f t="shared" si="7"/>
        <v>29</v>
      </c>
      <c r="L53" s="20">
        <f t="shared" si="8"/>
        <v>63</v>
      </c>
      <c r="M53" s="20"/>
      <c r="N53" s="25" t="s">
        <v>66</v>
      </c>
      <c r="O53" s="47" t="s">
        <v>150</v>
      </c>
      <c r="P53" s="43">
        <v>9.9999999999999867E-2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 t="s">
        <v>116</v>
      </c>
      <c r="W53" s="48" t="s">
        <v>116</v>
      </c>
      <c r="X53" s="49">
        <v>9.9237086017027938</v>
      </c>
      <c r="Y53" s="43" t="s">
        <v>116</v>
      </c>
      <c r="Z53" s="44">
        <v>6.7299663299663304E-2</v>
      </c>
      <c r="AA53" s="50">
        <v>-0.29366244841121036</v>
      </c>
      <c r="AB53" s="51">
        <v>-5.8732489682242095E-2</v>
      </c>
      <c r="XFA53" s="21">
        <v>0.99940000000000007</v>
      </c>
      <c r="XFB53" s="4" t="s">
        <v>116</v>
      </c>
    </row>
    <row r="54" spans="1:28 16381:16382" x14ac:dyDescent="0.25">
      <c r="A54" s="20">
        <f>IFERROR(_xlfn.RANK.AVG(P54,P$5:P$92,'Market Summary'!$XFC$1),"")</f>
        <v>32.5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56</v>
      </c>
      <c r="H54" s="20">
        <f t="shared" si="1"/>
        <v>34</v>
      </c>
      <c r="I54" s="20">
        <f t="shared" si="2"/>
        <v>60</v>
      </c>
      <c r="J54" s="20">
        <f t="shared" si="6"/>
        <v>56</v>
      </c>
      <c r="K54" s="20">
        <f t="shared" si="7"/>
        <v>39</v>
      </c>
      <c r="L54" s="20">
        <f t="shared" si="8"/>
        <v>70</v>
      </c>
      <c r="M54" s="20"/>
      <c r="N54" s="25" t="s">
        <v>67</v>
      </c>
      <c r="O54" s="47" t="s">
        <v>151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22.66953149628398</v>
      </c>
      <c r="W54" s="48">
        <v>-0.29277550898710059</v>
      </c>
      <c r="X54" s="49">
        <v>29.780855657132825</v>
      </c>
      <c r="Y54" s="43">
        <v>4.4112071754280467E-2</v>
      </c>
      <c r="Z54" s="44">
        <v>4.7619349593495938E-2</v>
      </c>
      <c r="AA54" s="50">
        <v>-0.78884236512045169</v>
      </c>
      <c r="AB54" s="51">
        <v>-0.15776847302409047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55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61</v>
      </c>
      <c r="J56" s="20" t="str">
        <f t="shared" si="6"/>
        <v/>
      </c>
      <c r="K56" s="20">
        <f t="shared" si="7"/>
        <v>61.5</v>
      </c>
      <c r="L56" s="20">
        <f t="shared" si="8"/>
        <v>46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32.5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53</v>
      </c>
      <c r="H57" s="20">
        <f t="shared" si="1"/>
        <v>14</v>
      </c>
      <c r="I57" s="20">
        <f t="shared" si="2"/>
        <v>29</v>
      </c>
      <c r="J57" s="20">
        <f t="shared" si="6"/>
        <v>53</v>
      </c>
      <c r="K57" s="20">
        <f t="shared" si="7"/>
        <v>26</v>
      </c>
      <c r="L57" s="20">
        <f t="shared" si="8"/>
        <v>39</v>
      </c>
      <c r="M57" s="20"/>
      <c r="N57" s="25" t="s">
        <v>70</v>
      </c>
      <c r="O57" s="47" t="s">
        <v>152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4.9377801971874193</v>
      </c>
      <c r="Y57" s="43">
        <v>5.5080125195618085E-2</v>
      </c>
      <c r="Z57" s="44">
        <v>7.0422535211267609E-2</v>
      </c>
      <c r="AA57" s="50">
        <v>0.68535122406634374</v>
      </c>
      <c r="AB57" s="51">
        <v>0.13707024481326879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32.5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30</v>
      </c>
      <c r="H58" s="20">
        <f t="shared" si="1"/>
        <v>37</v>
      </c>
      <c r="I58" s="20">
        <f t="shared" si="2"/>
        <v>53</v>
      </c>
      <c r="J58" s="20">
        <f t="shared" si="6"/>
        <v>30</v>
      </c>
      <c r="K58" s="20">
        <f t="shared" si="7"/>
        <v>15.5</v>
      </c>
      <c r="L58" s="20">
        <f t="shared" si="8"/>
        <v>38</v>
      </c>
      <c r="M58" s="20"/>
      <c r="N58" s="25" t="s">
        <v>71</v>
      </c>
      <c r="O58" s="47" t="s">
        <v>153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32.5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61.5</v>
      </c>
      <c r="L59" s="20">
        <f t="shared" si="8"/>
        <v>67</v>
      </c>
      <c r="M59" s="20"/>
      <c r="N59" s="25" t="s">
        <v>72</v>
      </c>
      <c r="O59" s="47" t="s">
        <v>154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4.7490966392262344</v>
      </c>
      <c r="W59" s="48">
        <v>0.7534410525415689</v>
      </c>
      <c r="X59" s="49" t="s">
        <v>116</v>
      </c>
      <c r="Y59" s="43">
        <v>0.21056636155606406</v>
      </c>
      <c r="Z59" s="44">
        <v>0</v>
      </c>
      <c r="AA59" s="50">
        <v>-0.56521739130434789</v>
      </c>
      <c r="AB59" s="51">
        <v>-0.11304347826086958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32.5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15</v>
      </c>
      <c r="H60" s="20">
        <f t="shared" si="1"/>
        <v>11</v>
      </c>
      <c r="I60" s="20">
        <f t="shared" si="2"/>
        <v>10</v>
      </c>
      <c r="J60" s="20">
        <f t="shared" si="6"/>
        <v>15</v>
      </c>
      <c r="K60" s="20">
        <f t="shared" si="7"/>
        <v>61.5</v>
      </c>
      <c r="L60" s="20">
        <f t="shared" si="8"/>
        <v>7</v>
      </c>
      <c r="M60" s="20"/>
      <c r="N60" s="25" t="s">
        <v>73</v>
      </c>
      <c r="O60" s="47" t="s">
        <v>155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55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32.5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7</v>
      </c>
      <c r="H62" s="20">
        <f t="shared" si="1"/>
        <v>1</v>
      </c>
      <c r="I62" s="20">
        <f t="shared" si="2"/>
        <v>11</v>
      </c>
      <c r="J62" s="20">
        <f t="shared" si="6"/>
        <v>7</v>
      </c>
      <c r="K62" s="20">
        <f t="shared" si="7"/>
        <v>61.5</v>
      </c>
      <c r="L62" s="20">
        <f t="shared" si="8"/>
        <v>2</v>
      </c>
      <c r="M62" s="20"/>
      <c r="N62" s="25" t="s">
        <v>75</v>
      </c>
      <c r="O62" s="47" t="s">
        <v>156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55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32.5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41</v>
      </c>
      <c r="H64" s="20">
        <f t="shared" si="1"/>
        <v>26</v>
      </c>
      <c r="I64" s="20">
        <f t="shared" si="2"/>
        <v>52</v>
      </c>
      <c r="J64" s="20">
        <f t="shared" si="6"/>
        <v>41</v>
      </c>
      <c r="K64" s="20">
        <f t="shared" si="7"/>
        <v>46</v>
      </c>
      <c r="L64" s="20">
        <f t="shared" si="8"/>
        <v>52</v>
      </c>
      <c r="M64" s="20"/>
      <c r="N64" s="25" t="s">
        <v>77</v>
      </c>
      <c r="O64" s="47" t="s">
        <v>157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32.5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27</v>
      </c>
      <c r="H65" s="20">
        <f t="shared" si="1"/>
        <v>43</v>
      </c>
      <c r="I65" s="20">
        <f t="shared" si="2"/>
        <v>38</v>
      </c>
      <c r="J65" s="20">
        <f t="shared" si="6"/>
        <v>27</v>
      </c>
      <c r="K65" s="20">
        <f t="shared" si="7"/>
        <v>49</v>
      </c>
      <c r="L65" s="20">
        <f t="shared" si="8"/>
        <v>44</v>
      </c>
      <c r="M65" s="20"/>
      <c r="N65" s="25" t="s">
        <v>78</v>
      </c>
      <c r="O65" s="47" t="s">
        <v>158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5.3234561792905142</v>
      </c>
      <c r="W65" s="48">
        <v>-0.16770206212778138</v>
      </c>
      <c r="X65" s="49">
        <v>6.2321063559835554</v>
      </c>
      <c r="Y65" s="43">
        <v>0.18784788797365012</v>
      </c>
      <c r="Z65" s="44">
        <v>2.0461617100371747E-2</v>
      </c>
      <c r="AA65" s="50">
        <v>0.54027707449129103</v>
      </c>
      <c r="AB65" s="51">
        <v>0.10805541489825821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32.5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44</v>
      </c>
      <c r="H66" s="20" t="str">
        <f t="shared" si="1"/>
        <v/>
      </c>
      <c r="I66" s="20">
        <f t="shared" si="2"/>
        <v>56</v>
      </c>
      <c r="J66" s="20">
        <f t="shared" si="6"/>
        <v>44</v>
      </c>
      <c r="K66" s="20">
        <f t="shared" si="7"/>
        <v>36</v>
      </c>
      <c r="L66" s="20">
        <f t="shared" si="8"/>
        <v>59</v>
      </c>
      <c r="M66" s="20"/>
      <c r="N66" s="25" t="s">
        <v>79</v>
      </c>
      <c r="O66" s="47" t="s">
        <v>159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16.134687851760415</v>
      </c>
      <c r="Y66" s="43">
        <v>0.12347138461538427</v>
      </c>
      <c r="Z66" s="44">
        <v>5.3442307692307692E-2</v>
      </c>
      <c r="AA66" s="50">
        <v>-0.15648534138306724</v>
      </c>
      <c r="AB66" s="51">
        <v>-3.1297068276613493E-2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55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61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24</v>
      </c>
      <c r="L68" s="20">
        <f t="shared" si="8"/>
        <v>1</v>
      </c>
      <c r="M68" s="20"/>
      <c r="N68" s="25" t="s">
        <v>81</v>
      </c>
      <c r="O68" s="47" t="s">
        <v>160</v>
      </c>
      <c r="P68" s="43">
        <v>-1.4705882352941235E-2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1.4732572912449231</v>
      </c>
      <c r="W68" s="48">
        <v>-0.42330350443803366</v>
      </c>
      <c r="X68" s="49">
        <v>0.98966014132762503</v>
      </c>
      <c r="Y68" s="43">
        <v>0.6787680644397055</v>
      </c>
      <c r="Z68" s="44">
        <v>7.466417910447759E-2</v>
      </c>
      <c r="AA68" s="50">
        <v>5.8489982882676248</v>
      </c>
      <c r="AB68" s="51">
        <v>1.1697996576535248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4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13</v>
      </c>
      <c r="H69" s="20">
        <f t="shared" si="1"/>
        <v>13</v>
      </c>
      <c r="I69" s="20">
        <f t="shared" si="2"/>
        <v>9</v>
      </c>
      <c r="J69" s="20">
        <f t="shared" si="6"/>
        <v>13</v>
      </c>
      <c r="K69" s="20">
        <f t="shared" si="7"/>
        <v>4</v>
      </c>
      <c r="L69" s="20">
        <f t="shared" si="8"/>
        <v>13</v>
      </c>
      <c r="M69" s="20"/>
      <c r="N69" s="25" t="s">
        <v>82</v>
      </c>
      <c r="O69" s="47" t="s">
        <v>161</v>
      </c>
      <c r="P69" s="43">
        <v>3.5714285714285587E-2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2.9399707498670491</v>
      </c>
      <c r="W69" s="48">
        <v>-0.56825846031415506</v>
      </c>
      <c r="X69" s="49">
        <v>2.7488463648061141</v>
      </c>
      <c r="Y69" s="43">
        <v>0.34013943847748207</v>
      </c>
      <c r="Z69" s="44">
        <v>0.13789655172413792</v>
      </c>
      <c r="AA69" s="50">
        <v>2.7866848854884618</v>
      </c>
      <c r="AB69" s="51">
        <v>0.55733697709769237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32.5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42</v>
      </c>
      <c r="H70" s="20">
        <f t="shared" ref="H70:H92" si="10">IFERROR(_xlfn.RANK.AVG(W70,W$5:W$92,1),"")</f>
        <v>39</v>
      </c>
      <c r="I70" s="20">
        <f t="shared" ref="I70:I92" si="11">IFERROR(_xlfn.RANK.AVG(X70,X$5:X$92,1),"")</f>
        <v>16</v>
      </c>
      <c r="J70" s="20">
        <f t="shared" ref="J70:J92" si="12">IFERROR(_xlfn.RANK.AVG(Y70,Y$5:Y$92,0),"")</f>
        <v>42</v>
      </c>
      <c r="K70" s="20">
        <f t="shared" ref="K70:K92" si="13">IFERROR(_xlfn.RANK.AVG(Z70,$Z$5:$Z$92,0),"")</f>
        <v>21</v>
      </c>
      <c r="L70" s="20">
        <f t="shared" ref="L70:L92" si="14">IFERROR(_xlfn.RANK.AVG(AA70,AA$5:AA$92,0),"")</f>
        <v>21</v>
      </c>
      <c r="M70" s="20"/>
      <c r="N70" s="25" t="s">
        <v>83</v>
      </c>
      <c r="O70" s="47" t="s">
        <v>162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7.1777051070965463</v>
      </c>
      <c r="W70" s="48">
        <v>-0.21851134971663122</v>
      </c>
      <c r="X70" s="49">
        <v>3.5691979650620356</v>
      </c>
      <c r="Y70" s="43">
        <v>0.13932029598308615</v>
      </c>
      <c r="Z70" s="44">
        <v>9.0872727272727272E-2</v>
      </c>
      <c r="AA70" s="50">
        <v>2.1018633162523885</v>
      </c>
      <c r="AB70" s="51">
        <v>0.42037266325047762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32.5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21</v>
      </c>
      <c r="J71" s="20" t="str">
        <f t="shared" si="12"/>
        <v/>
      </c>
      <c r="K71" s="20">
        <f t="shared" si="13"/>
        <v>18</v>
      </c>
      <c r="L71" s="20">
        <f t="shared" si="14"/>
        <v>17</v>
      </c>
      <c r="M71" s="20"/>
      <c r="N71" s="25" t="s">
        <v>84</v>
      </c>
      <c r="O71" s="47" t="s">
        <v>163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3" t="s">
        <v>116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32.5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40</v>
      </c>
      <c r="H72" s="20">
        <f t="shared" si="10"/>
        <v>41</v>
      </c>
      <c r="I72" s="20">
        <f t="shared" si="11"/>
        <v>46</v>
      </c>
      <c r="J72" s="20">
        <f t="shared" si="12"/>
        <v>40</v>
      </c>
      <c r="K72" s="20">
        <f t="shared" si="13"/>
        <v>43</v>
      </c>
      <c r="L72" s="20">
        <f t="shared" si="14"/>
        <v>27</v>
      </c>
      <c r="M72" s="20"/>
      <c r="N72" s="25" t="s">
        <v>85</v>
      </c>
      <c r="O72" s="47" t="s">
        <v>164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7.0640644374813162</v>
      </c>
      <c r="W72" s="48">
        <v>-0.18605261592396016</v>
      </c>
      <c r="X72" s="49">
        <v>8.4343980086936892</v>
      </c>
      <c r="Y72" s="43">
        <v>0.14156156258910751</v>
      </c>
      <c r="Z72" s="44">
        <v>3.596407185628743E-2</v>
      </c>
      <c r="AA72" s="50">
        <v>1.6963208576944786</v>
      </c>
      <c r="AB72" s="51">
        <v>0.33926417153889576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32.5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9</v>
      </c>
      <c r="H73" s="20">
        <f t="shared" si="10"/>
        <v>50</v>
      </c>
      <c r="I73" s="20">
        <f t="shared" si="11"/>
        <v>2</v>
      </c>
      <c r="J73" s="20">
        <f t="shared" si="12"/>
        <v>9</v>
      </c>
      <c r="K73" s="20">
        <f t="shared" si="13"/>
        <v>15.5</v>
      </c>
      <c r="L73" s="20">
        <f t="shared" si="14"/>
        <v>4</v>
      </c>
      <c r="M73" s="20"/>
      <c r="N73" s="25" t="s">
        <v>86</v>
      </c>
      <c r="O73" s="47" t="s">
        <v>165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32.5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31</v>
      </c>
      <c r="H74" s="20">
        <f t="shared" si="10"/>
        <v>55</v>
      </c>
      <c r="I74" s="20">
        <f t="shared" si="11"/>
        <v>39</v>
      </c>
      <c r="J74" s="20">
        <f t="shared" si="12"/>
        <v>31</v>
      </c>
      <c r="K74" s="20">
        <f t="shared" si="13"/>
        <v>41</v>
      </c>
      <c r="L74" s="20">
        <f t="shared" si="14"/>
        <v>48</v>
      </c>
      <c r="M74" s="20"/>
      <c r="N74" s="25" t="s">
        <v>87</v>
      </c>
      <c r="O74" s="47" t="s">
        <v>166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0.58307408310971054</v>
      </c>
      <c r="X74" s="49">
        <v>6.4084588428087805</v>
      </c>
      <c r="Y74" s="43">
        <v>0.16771277997364953</v>
      </c>
      <c r="Z74" s="44">
        <v>4.1797826086956522E-2</v>
      </c>
      <c r="AA74" s="50">
        <v>0.3268560587935192</v>
      </c>
      <c r="AB74" s="51">
        <v>6.5371211758703751E-2</v>
      </c>
      <c r="XFA74" s="21">
        <v>9.6134999999999998E-2</v>
      </c>
      <c r="XFB74" s="4">
        <v>3.7664534404267251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33</v>
      </c>
      <c r="H75" s="20">
        <f t="shared" si="10"/>
        <v>4</v>
      </c>
      <c r="I75" s="20">
        <f t="shared" si="11"/>
        <v>54</v>
      </c>
      <c r="J75" s="20">
        <f t="shared" si="12"/>
        <v>33</v>
      </c>
      <c r="K75" s="20">
        <f t="shared" si="13"/>
        <v>61.5</v>
      </c>
      <c r="L75" s="20">
        <f t="shared" si="14"/>
        <v>50</v>
      </c>
      <c r="M75" s="20"/>
      <c r="N75" s="25" t="s">
        <v>88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6.0935121933953935</v>
      </c>
      <c r="W75" s="48">
        <v>-0.85778218774967818</v>
      </c>
      <c r="X75" s="49">
        <v>11.588834621484105</v>
      </c>
      <c r="Y75" s="43">
        <v>0.16410896840148695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32.5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22</v>
      </c>
      <c r="H76" s="20">
        <f t="shared" si="10"/>
        <v>25</v>
      </c>
      <c r="I76" s="20">
        <f t="shared" si="11"/>
        <v>7</v>
      </c>
      <c r="J76" s="20">
        <f t="shared" si="12"/>
        <v>22</v>
      </c>
      <c r="K76" s="20">
        <f t="shared" si="13"/>
        <v>61.5</v>
      </c>
      <c r="L76" s="20">
        <f t="shared" si="14"/>
        <v>12</v>
      </c>
      <c r="M76" s="20"/>
      <c r="N76" s="25" t="s">
        <v>89</v>
      </c>
      <c r="O76" s="47" t="s">
        <v>165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32.5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21</v>
      </c>
      <c r="H77" s="20">
        <f t="shared" si="10"/>
        <v>2</v>
      </c>
      <c r="I77" s="20">
        <f t="shared" si="11"/>
        <v>23</v>
      </c>
      <c r="J77" s="20">
        <f t="shared" si="12"/>
        <v>21</v>
      </c>
      <c r="K77" s="20">
        <f t="shared" si="13"/>
        <v>61.5</v>
      </c>
      <c r="L77" s="20">
        <f t="shared" si="14"/>
        <v>24</v>
      </c>
      <c r="M77" s="20"/>
      <c r="N77" s="25" t="s">
        <v>90</v>
      </c>
      <c r="O77" s="47" t="s">
        <v>165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64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49</v>
      </c>
      <c r="H78" s="20">
        <f t="shared" si="10"/>
        <v>40</v>
      </c>
      <c r="I78" s="20">
        <f t="shared" si="11"/>
        <v>25</v>
      </c>
      <c r="J78" s="20">
        <f t="shared" si="12"/>
        <v>49</v>
      </c>
      <c r="K78" s="20">
        <f t="shared" si="13"/>
        <v>61.5</v>
      </c>
      <c r="L78" s="20">
        <f t="shared" si="14"/>
        <v>23</v>
      </c>
      <c r="M78" s="20"/>
      <c r="N78" s="25" t="s">
        <v>91</v>
      </c>
      <c r="O78" s="47" t="s">
        <v>167</v>
      </c>
      <c r="P78" s="43">
        <v>-5.4054054054054057E-2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13.334586209252956</v>
      </c>
      <c r="W78" s="48">
        <v>-0.21380206621455145</v>
      </c>
      <c r="X78" s="49">
        <v>4.5161493690577386</v>
      </c>
      <c r="Y78" s="43">
        <v>7.4992953235106269E-2</v>
      </c>
      <c r="Z78" s="44">
        <v>0</v>
      </c>
      <c r="AA78" s="50">
        <v>1.9836469469156426</v>
      </c>
      <c r="AB78" s="51">
        <v>0.39672938938312852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55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32.5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23</v>
      </c>
      <c r="H80" s="20">
        <f t="shared" si="10"/>
        <v>7</v>
      </c>
      <c r="I80" s="20">
        <f t="shared" si="11"/>
        <v>22</v>
      </c>
      <c r="J80" s="20">
        <f t="shared" si="12"/>
        <v>23</v>
      </c>
      <c r="K80" s="20">
        <f t="shared" si="13"/>
        <v>7</v>
      </c>
      <c r="L80" s="20">
        <f t="shared" si="14"/>
        <v>30</v>
      </c>
      <c r="M80" s="20"/>
      <c r="N80" s="25" t="s">
        <v>93</v>
      </c>
      <c r="O80" s="47" t="s">
        <v>168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5.0489819354407786</v>
      </c>
      <c r="W80" s="48">
        <v>-0.70442716527298388</v>
      </c>
      <c r="X80" s="49">
        <v>4.2891382000557146</v>
      </c>
      <c r="Y80" s="43">
        <v>0.19805973021622617</v>
      </c>
      <c r="Z80" s="44">
        <v>0.12987012987012986</v>
      </c>
      <c r="AA80" s="50">
        <v>1.3000267131146184</v>
      </c>
      <c r="AB80" s="51">
        <v>0.26000534262292363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32.5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17</v>
      </c>
      <c r="H81" s="20">
        <f t="shared" si="10"/>
        <v>52</v>
      </c>
      <c r="I81" s="20">
        <f t="shared" si="11"/>
        <v>4</v>
      </c>
      <c r="J81" s="20">
        <f t="shared" si="12"/>
        <v>17</v>
      </c>
      <c r="K81" s="20">
        <f t="shared" si="13"/>
        <v>8</v>
      </c>
      <c r="L81" s="20">
        <f t="shared" si="14"/>
        <v>9</v>
      </c>
      <c r="M81" s="20"/>
      <c r="N81" s="25" t="s">
        <v>94</v>
      </c>
      <c r="O81" s="47" t="s">
        <v>169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2.2269208632749273</v>
      </c>
      <c r="Y81" s="43">
        <v>0.2463970695970687</v>
      </c>
      <c r="Z81" s="44">
        <v>0.12693333333333331</v>
      </c>
      <c r="AA81" s="50">
        <v>3.3524272057719431</v>
      </c>
      <c r="AB81" s="51">
        <v>0.67048544115438879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2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58</v>
      </c>
      <c r="H82" s="20">
        <f t="shared" si="10"/>
        <v>46</v>
      </c>
      <c r="I82" s="20">
        <f t="shared" si="11"/>
        <v>12</v>
      </c>
      <c r="J82" s="20">
        <f t="shared" si="12"/>
        <v>58</v>
      </c>
      <c r="K82" s="20">
        <f t="shared" si="13"/>
        <v>61.5</v>
      </c>
      <c r="L82" s="20">
        <f t="shared" si="14"/>
        <v>16</v>
      </c>
      <c r="M82" s="20"/>
      <c r="N82" s="25" t="s">
        <v>95</v>
      </c>
      <c r="O82" s="47" t="s">
        <v>170</v>
      </c>
      <c r="P82" s="43">
        <v>6.0810810810810745E-2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56.463727380618131</v>
      </c>
      <c r="W82" s="48">
        <v>-0.10624407483628739</v>
      </c>
      <c r="X82" s="49">
        <v>3.0059803126691294</v>
      </c>
      <c r="Y82" s="43">
        <v>1.7710485056345437E-2</v>
      </c>
      <c r="Z82" s="44">
        <v>0</v>
      </c>
      <c r="AA82" s="50">
        <v>2.7501149898121096</v>
      </c>
      <c r="AB82" s="51">
        <v>0.55002299796242182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29</v>
      </c>
      <c r="H83" s="20">
        <f t="shared" si="10"/>
        <v>28</v>
      </c>
      <c r="I83" s="20">
        <f t="shared" si="11"/>
        <v>36</v>
      </c>
      <c r="J83" s="20">
        <f t="shared" si="12"/>
        <v>29</v>
      </c>
      <c r="K83" s="20">
        <f t="shared" si="13"/>
        <v>34</v>
      </c>
      <c r="L83" s="20">
        <f t="shared" si="14"/>
        <v>49</v>
      </c>
      <c r="M83" s="20"/>
      <c r="N83" s="25" t="s">
        <v>96</v>
      </c>
      <c r="O83" s="47" t="s">
        <v>171</v>
      </c>
      <c r="P83" s="43">
        <v>5.6428571428571495E-2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5.7169162396350686</v>
      </c>
      <c r="W83" s="48">
        <v>-0.37095024020481404</v>
      </c>
      <c r="X83" s="49">
        <v>5.7576537993713126</v>
      </c>
      <c r="Y83" s="43">
        <v>0.17491947722918424</v>
      </c>
      <c r="Z83" s="44">
        <v>5.5779580797836376E-2</v>
      </c>
      <c r="AA83" s="50">
        <v>0.29268448766628596</v>
      </c>
      <c r="AB83" s="51">
        <v>5.8536897533257193E-2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32.5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24</v>
      </c>
      <c r="J84" s="20" t="str">
        <f t="shared" si="12"/>
        <v/>
      </c>
      <c r="K84" s="20" t="str">
        <f t="shared" si="13"/>
        <v/>
      </c>
      <c r="L84" s="20">
        <f t="shared" si="14"/>
        <v>10</v>
      </c>
      <c r="M84" s="20"/>
      <c r="N84" s="25" t="s">
        <v>97</v>
      </c>
      <c r="O84" s="47" t="s">
        <v>172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4.4401697567514553</v>
      </c>
      <c r="Y84" s="43" t="s">
        <v>116</v>
      </c>
      <c r="Z84" s="44" t="s">
        <v>116</v>
      </c>
      <c r="AA84" s="50">
        <v>3.3508093979760201</v>
      </c>
      <c r="AB84" s="51">
        <v>0.67016187959520401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32.5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20</v>
      </c>
      <c r="M85" s="20"/>
      <c r="N85" s="25" t="s">
        <v>98</v>
      </c>
      <c r="O85" s="47" t="s">
        <v>173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1.5538717739095045</v>
      </c>
      <c r="W85" s="48" t="s">
        <v>116</v>
      </c>
      <c r="X85" s="49" t="s">
        <v>116</v>
      </c>
      <c r="Y85" s="43">
        <v>0.6435537454187894</v>
      </c>
      <c r="Z85" s="44">
        <v>0</v>
      </c>
      <c r="AA85" s="50">
        <v>2.1316194769697074</v>
      </c>
      <c r="AB85" s="51">
        <v>0.42632389539394144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32.5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38</v>
      </c>
      <c r="H86" s="20">
        <f t="shared" si="10"/>
        <v>53</v>
      </c>
      <c r="I86" s="20">
        <f t="shared" si="11"/>
        <v>48</v>
      </c>
      <c r="J86" s="20">
        <f t="shared" si="12"/>
        <v>38</v>
      </c>
      <c r="K86" s="20">
        <f t="shared" si="13"/>
        <v>44</v>
      </c>
      <c r="L86" s="20">
        <f t="shared" si="14"/>
        <v>41</v>
      </c>
      <c r="M86" s="20"/>
      <c r="N86" s="25" t="s">
        <v>99</v>
      </c>
      <c r="O86" s="47" t="s">
        <v>174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6.7805621057793042</v>
      </c>
      <c r="W86" s="48">
        <v>0.10735298687061423</v>
      </c>
      <c r="X86" s="49">
        <v>9.3413952568590144</v>
      </c>
      <c r="Y86" s="43">
        <v>0.14748039829141391</v>
      </c>
      <c r="Z86" s="44">
        <v>3.4999999999999996E-2</v>
      </c>
      <c r="AA86" s="50">
        <v>0.61763467444377063</v>
      </c>
      <c r="AB86" s="51">
        <v>0.12352693488875421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32.5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18</v>
      </c>
      <c r="I87" s="20">
        <f t="shared" si="11"/>
        <v>20</v>
      </c>
      <c r="J87" s="20">
        <f t="shared" si="12"/>
        <v>26</v>
      </c>
      <c r="K87" s="20">
        <f t="shared" si="13"/>
        <v>3</v>
      </c>
      <c r="L87" s="20">
        <f t="shared" si="14"/>
        <v>37</v>
      </c>
      <c r="M87" s="20"/>
      <c r="N87" s="25" t="s">
        <v>100</v>
      </c>
      <c r="O87" s="47" t="s">
        <v>175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5.2542929543205545</v>
      </c>
      <c r="W87" s="48">
        <v>-0.45482540438519603</v>
      </c>
      <c r="X87" s="49">
        <v>4.0907460056245819</v>
      </c>
      <c r="Y87" s="43">
        <v>0.19032056428785715</v>
      </c>
      <c r="Z87" s="44">
        <v>0.13793181818181818</v>
      </c>
      <c r="AA87" s="50">
        <v>0.7145074805809053</v>
      </c>
      <c r="AB87" s="51">
        <v>0.14290149611618097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55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66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 t="str">
        <f t="shared" si="9"/>
        <v/>
      </c>
      <c r="H89" s="20" t="str">
        <f t="shared" si="10"/>
        <v/>
      </c>
      <c r="I89" s="20">
        <f t="shared" si="11"/>
        <v>65</v>
      </c>
      <c r="J89" s="20" t="str">
        <f t="shared" si="12"/>
        <v/>
      </c>
      <c r="K89" s="20">
        <f t="shared" si="13"/>
        <v>5</v>
      </c>
      <c r="L89" s="20">
        <f t="shared" si="14"/>
        <v>25</v>
      </c>
      <c r="M89" s="20"/>
      <c r="N89" s="25" t="s">
        <v>102</v>
      </c>
      <c r="O89" s="47" t="s">
        <v>176</v>
      </c>
      <c r="P89" s="43">
        <v>-8.9285714285714302E-2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 t="s">
        <v>116</v>
      </c>
      <c r="W89" s="48" t="s">
        <v>116</v>
      </c>
      <c r="X89" s="49">
        <v>1248.3661053517603</v>
      </c>
      <c r="Y89" s="43" t="s">
        <v>116</v>
      </c>
      <c r="Z89" s="44">
        <v>0.13729313725490194</v>
      </c>
      <c r="AA89" s="50">
        <v>1.846791737423886</v>
      </c>
      <c r="AB89" s="51">
        <v>0.36935834748477725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32.5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19</v>
      </c>
      <c r="H90" s="20">
        <f t="shared" si="10"/>
        <v>6</v>
      </c>
      <c r="I90" s="20" t="str">
        <f t="shared" si="11"/>
        <v/>
      </c>
      <c r="J90" s="20">
        <f t="shared" si="12"/>
        <v>19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177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4.5514481252809578</v>
      </c>
      <c r="W90" s="48">
        <v>-0.70792459489664306</v>
      </c>
      <c r="X90" s="49" t="s">
        <v>178</v>
      </c>
      <c r="Y90" s="43">
        <v>0.21971029274079021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15.58312697938511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55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8</v>
      </c>
      <c r="H92" s="20">
        <f t="shared" si="10"/>
        <v>58</v>
      </c>
      <c r="I92" s="20">
        <f t="shared" si="11"/>
        <v>15</v>
      </c>
      <c r="J92" s="20">
        <f t="shared" si="12"/>
        <v>8</v>
      </c>
      <c r="K92" s="20">
        <f t="shared" si="13"/>
        <v>61.5</v>
      </c>
      <c r="L92" s="20">
        <f t="shared" si="14"/>
        <v>11</v>
      </c>
      <c r="M92" s="20"/>
      <c r="N92" s="25" t="s">
        <v>105</v>
      </c>
      <c r="O92" s="52">
        <v>7.3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2.6889561961361075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0.66787953266781896</v>
      </c>
    </row>
  </sheetData>
  <sheetProtection algorithmName="SHA-512" hashValue="KlRQOse+CmvOmMj+akadBreB8cc3MbAEbbq2+25bKGiFQBWNDQspvHgXUylB0RZSyD9rhC12MDXAPfvwRs7hGg==" saltValue="e5Gu49QureDU05oRQVfhD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2019-10-09T10:01:14Z</dcterms:modified>
</cp:coreProperties>
</file>