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481F212F-76F6-4A0A-BEBE-B46B8CBD9B76}" xr6:coauthVersionLast="45" xr6:coauthVersionMax="45" xr10:uidLastSave="{00000000-0000-0000-0000-000000000000}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1" i="1" l="1"/>
  <c r="H88" i="1"/>
  <c r="H79" i="1"/>
  <c r="G11" i="1" l="1"/>
  <c r="H43" i="1"/>
  <c r="G45" i="1"/>
  <c r="K45" i="1"/>
  <c r="K47" i="1"/>
  <c r="G55" i="1"/>
  <c r="H61" i="1"/>
  <c r="K63" i="1"/>
  <c r="K67" i="1"/>
  <c r="J79" i="1"/>
  <c r="K79" i="1"/>
  <c r="J88" i="1"/>
  <c r="K88" i="1"/>
  <c r="J91" i="1"/>
  <c r="G9" i="1"/>
  <c r="K9" i="1"/>
  <c r="K11" i="1"/>
  <c r="K24" i="1"/>
  <c r="K29" i="1"/>
  <c r="K33" i="1"/>
  <c r="K36" i="1"/>
  <c r="K38" i="1"/>
  <c r="K43" i="1"/>
  <c r="K55" i="1"/>
  <c r="K61" i="1"/>
  <c r="K91" i="1"/>
  <c r="XFB1" i="2"/>
  <c r="XFC1" i="2"/>
  <c r="C5" i="1" s="1"/>
  <c r="G43" i="1" l="1"/>
  <c r="H45" i="1"/>
  <c r="J38" i="1"/>
  <c r="H38" i="1"/>
  <c r="J61" i="1"/>
  <c r="J55" i="1"/>
  <c r="H55" i="1"/>
  <c r="J29" i="1"/>
  <c r="H29" i="1"/>
  <c r="J11" i="1"/>
  <c r="H11" i="1"/>
  <c r="J24" i="1"/>
  <c r="H24" i="1"/>
  <c r="J47" i="1"/>
  <c r="H47" i="1"/>
  <c r="G61" i="1"/>
  <c r="J67" i="1"/>
  <c r="H67" i="1"/>
  <c r="J63" i="1"/>
  <c r="H63" i="1"/>
  <c r="J43" i="1"/>
  <c r="J36" i="1"/>
  <c r="H36" i="1"/>
  <c r="J9" i="1"/>
  <c r="H9" i="1"/>
  <c r="H33" i="1"/>
  <c r="E92" i="1"/>
  <c r="B75" i="1"/>
  <c r="G63" i="1"/>
  <c r="G38" i="1"/>
  <c r="G67" i="1"/>
  <c r="G47" i="1"/>
  <c r="D92" i="1"/>
  <c r="E60" i="1"/>
  <c r="B90" i="1"/>
  <c r="E70" i="1"/>
  <c r="C60" i="1"/>
  <c r="F86" i="1"/>
  <c r="F77" i="1"/>
  <c r="E65" i="1"/>
  <c r="C92" i="1"/>
  <c r="C90" i="1"/>
  <c r="B86" i="1"/>
  <c r="E76" i="1"/>
  <c r="E73" i="1"/>
  <c r="F70" i="1"/>
  <c r="F56" i="1"/>
  <c r="E5" i="1"/>
  <c r="B92" i="1"/>
  <c r="F87" i="1"/>
  <c r="D89" i="1"/>
  <c r="F76" i="1"/>
  <c r="D70" i="1"/>
  <c r="C59" i="1"/>
  <c r="D56" i="1"/>
  <c r="E49" i="1"/>
  <c r="F92" i="1"/>
  <c r="F90" i="1"/>
  <c r="B87" i="1"/>
  <c r="C84" i="1"/>
  <c r="E77" i="1"/>
  <c r="E75" i="1"/>
  <c r="F69" i="1"/>
  <c r="F60" i="1"/>
  <c r="C56" i="1"/>
  <c r="D91" i="1"/>
  <c r="E83" i="1"/>
  <c r="E90" i="1"/>
  <c r="E81" i="1"/>
  <c r="E89" i="1"/>
  <c r="F84" i="1"/>
  <c r="B84" i="1"/>
  <c r="F82" i="1"/>
  <c r="B82" i="1"/>
  <c r="D80" i="1"/>
  <c r="D73" i="1"/>
  <c r="C76" i="1"/>
  <c r="C74" i="1"/>
  <c r="E72" i="1"/>
  <c r="C71" i="1"/>
  <c r="C69" i="1"/>
  <c r="E68" i="1"/>
  <c r="D71" i="1"/>
  <c r="F67" i="1"/>
  <c r="B67" i="1"/>
  <c r="E62" i="1"/>
  <c r="E87" i="1"/>
  <c r="F85" i="1"/>
  <c r="B85" i="1"/>
  <c r="E85" i="1"/>
  <c r="D83" i="1"/>
  <c r="F81" i="1"/>
  <c r="B81" i="1"/>
  <c r="C80" i="1"/>
  <c r="C73" i="1"/>
  <c r="C85" i="1"/>
  <c r="F74" i="1"/>
  <c r="B72" i="1"/>
  <c r="D69" i="1"/>
  <c r="F57" i="1"/>
  <c r="B44" i="1"/>
  <c r="C39" i="1"/>
  <c r="C89" i="1"/>
  <c r="C82" i="1"/>
  <c r="C88" i="1"/>
  <c r="C86" i="1"/>
  <c r="D84" i="1"/>
  <c r="D82" i="1"/>
  <c r="F78" i="1"/>
  <c r="B77" i="1"/>
  <c r="C77" i="1"/>
  <c r="C75" i="1"/>
  <c r="E74" i="1"/>
  <c r="C72" i="1"/>
  <c r="E88" i="1"/>
  <c r="E91" i="1"/>
  <c r="C79" i="1"/>
  <c r="F65" i="1"/>
  <c r="B65" i="1"/>
  <c r="D64" i="1"/>
  <c r="C62" i="1"/>
  <c r="F59" i="1"/>
  <c r="D87" i="1"/>
  <c r="D86" i="1"/>
  <c r="D85" i="1"/>
  <c r="F83" i="1"/>
  <c r="B83" i="1"/>
  <c r="D88" i="1"/>
  <c r="E78" i="1"/>
  <c r="D66" i="1"/>
  <c r="B59" i="1"/>
  <c r="E67" i="1"/>
  <c r="C66" i="1"/>
  <c r="C64" i="1"/>
  <c r="D63" i="1"/>
  <c r="F62" i="1"/>
  <c r="B62" i="1"/>
  <c r="C61" i="1"/>
  <c r="E59" i="1"/>
  <c r="F58" i="1"/>
  <c r="C57" i="1"/>
  <c r="D54" i="1"/>
  <c r="D53" i="1"/>
  <c r="D52" i="1"/>
  <c r="D51" i="1"/>
  <c r="D50" i="1"/>
  <c r="D49" i="1"/>
  <c r="C48" i="1"/>
  <c r="D47" i="1"/>
  <c r="E47" i="1"/>
  <c r="E45" i="1"/>
  <c r="E48" i="1"/>
  <c r="E50" i="1"/>
  <c r="E52" i="1"/>
  <c r="E54" i="1"/>
  <c r="F44" i="1"/>
  <c r="D35" i="1"/>
  <c r="D78" i="1"/>
  <c r="D76" i="1"/>
  <c r="F73" i="1"/>
  <c r="B73" i="1"/>
  <c r="D72" i="1"/>
  <c r="F71" i="1"/>
  <c r="B71" i="1"/>
  <c r="B69" i="1"/>
  <c r="D68" i="1"/>
  <c r="C91" i="1"/>
  <c r="F88" i="1"/>
  <c r="B88" i="1"/>
  <c r="D81" i="1"/>
  <c r="F80" i="1"/>
  <c r="B80" i="1"/>
  <c r="E79" i="1"/>
  <c r="C78" i="1"/>
  <c r="E71" i="1"/>
  <c r="C70" i="1"/>
  <c r="E69" i="1"/>
  <c r="C68" i="1"/>
  <c r="D67" i="1"/>
  <c r="F66" i="1"/>
  <c r="B66" i="1"/>
  <c r="D65" i="1"/>
  <c r="F64" i="1"/>
  <c r="B64" i="1"/>
  <c r="C63" i="1"/>
  <c r="F61" i="1"/>
  <c r="B61" i="1"/>
  <c r="D60" i="1"/>
  <c r="C58" i="1"/>
  <c r="D58" i="1"/>
  <c r="D48" i="1"/>
  <c r="D46" i="1"/>
  <c r="B45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E36" i="1"/>
  <c r="F79" i="1"/>
  <c r="B79" i="1"/>
  <c r="F75" i="1"/>
  <c r="D74" i="1"/>
  <c r="F91" i="1"/>
  <c r="B91" i="1"/>
  <c r="F89" i="1"/>
  <c r="B89" i="1"/>
  <c r="C87" i="1"/>
  <c r="E86" i="1"/>
  <c r="E84" i="1"/>
  <c r="C83" i="1"/>
  <c r="E82" i="1"/>
  <c r="C81" i="1"/>
  <c r="E80" i="1"/>
  <c r="D79" i="1"/>
  <c r="B78" i="1"/>
  <c r="D77" i="1"/>
  <c r="B76" i="1"/>
  <c r="D75" i="1"/>
  <c r="B74" i="1"/>
  <c r="F72" i="1"/>
  <c r="B70" i="1"/>
  <c r="F68" i="1"/>
  <c r="B68" i="1"/>
  <c r="C67" i="1"/>
  <c r="E66" i="1"/>
  <c r="C65" i="1"/>
  <c r="E64" i="1"/>
  <c r="F63" i="1"/>
  <c r="B63" i="1"/>
  <c r="D62" i="1"/>
  <c r="E61" i="1"/>
  <c r="B60" i="1"/>
  <c r="D59" i="1"/>
  <c r="B58" i="1"/>
  <c r="E57" i="1"/>
  <c r="B57" i="1"/>
  <c r="E56" i="1"/>
  <c r="E55" i="1"/>
  <c r="F54" i="1"/>
  <c r="B54" i="1"/>
  <c r="F53" i="1"/>
  <c r="B53" i="1"/>
  <c r="E53" i="1"/>
  <c r="F52" i="1"/>
  <c r="B52" i="1"/>
  <c r="F51" i="1"/>
  <c r="B51" i="1"/>
  <c r="E51" i="1"/>
  <c r="F50" i="1"/>
  <c r="B50" i="1"/>
  <c r="F49" i="1"/>
  <c r="B49" i="1"/>
  <c r="C46" i="1"/>
  <c r="D43" i="1"/>
  <c r="C42" i="1"/>
  <c r="E40" i="1"/>
  <c r="D90" i="1"/>
  <c r="E63" i="1"/>
  <c r="D61" i="1"/>
  <c r="E58" i="1"/>
  <c r="C54" i="1"/>
  <c r="C52" i="1"/>
  <c r="C50" i="1"/>
  <c r="F48" i="1"/>
  <c r="B48" i="1"/>
  <c r="E46" i="1"/>
  <c r="C41" i="1"/>
  <c r="C44" i="1"/>
  <c r="C40" i="1"/>
  <c r="C49" i="1"/>
  <c r="C51" i="1"/>
  <c r="C53" i="1"/>
  <c r="C55" i="1"/>
  <c r="C43" i="1"/>
  <c r="C47" i="1"/>
  <c r="E42" i="1"/>
  <c r="F39" i="1"/>
  <c r="F32" i="1"/>
  <c r="B30" i="1"/>
  <c r="C32" i="1"/>
  <c r="C33" i="1"/>
  <c r="C35" i="1"/>
  <c r="C36" i="1"/>
  <c r="C38" i="1"/>
  <c r="C45" i="1"/>
  <c r="J45" i="1"/>
  <c r="F42" i="1"/>
  <c r="B42" i="1"/>
  <c r="D40" i="1"/>
  <c r="C31" i="1"/>
  <c r="E30" i="1"/>
  <c r="D27" i="1"/>
  <c r="D38" i="1"/>
  <c r="D31" i="1"/>
  <c r="D24" i="1"/>
  <c r="D26" i="1"/>
  <c r="F22" i="1"/>
  <c r="E44" i="1"/>
  <c r="D41" i="1"/>
  <c r="E41" i="1"/>
  <c r="B39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F27" i="1"/>
  <c r="E25" i="1"/>
  <c r="E29" i="1"/>
  <c r="E27" i="1"/>
  <c r="E28" i="1"/>
  <c r="E32" i="1"/>
  <c r="E34" i="1"/>
  <c r="E35" i="1"/>
  <c r="C14" i="1"/>
  <c r="F46" i="1"/>
  <c r="B46" i="1"/>
  <c r="E43" i="1"/>
  <c r="D42" i="1"/>
  <c r="F40" i="1"/>
  <c r="B40" i="1"/>
  <c r="E39" i="1"/>
  <c r="B38" i="1"/>
  <c r="E37" i="1"/>
  <c r="F34" i="1"/>
  <c r="G33" i="1"/>
  <c r="J33" i="1"/>
  <c r="D33" i="1"/>
  <c r="D32" i="1"/>
  <c r="C28" i="1"/>
  <c r="G29" i="1"/>
  <c r="D28" i="1"/>
  <c r="B27" i="1"/>
  <c r="D23" i="1"/>
  <c r="F35" i="1"/>
  <c r="B35" i="1"/>
  <c r="D34" i="1"/>
  <c r="C29" i="1"/>
  <c r="F28" i="1"/>
  <c r="B28" i="1"/>
  <c r="F26" i="1"/>
  <c r="B26" i="1"/>
  <c r="B25" i="1"/>
  <c r="E23" i="1"/>
  <c r="E38" i="1"/>
  <c r="F23" i="1"/>
  <c r="C22" i="1"/>
  <c r="E33" i="1"/>
  <c r="E18" i="1"/>
  <c r="E17" i="1"/>
  <c r="C16" i="1"/>
  <c r="D15" i="1"/>
  <c r="F10" i="1"/>
  <c r="E8" i="1"/>
  <c r="B24" i="1"/>
  <c r="C24" i="1"/>
  <c r="D21" i="1"/>
  <c r="E16" i="1"/>
  <c r="E15" i="1"/>
  <c r="D13" i="1"/>
  <c r="D11" i="1"/>
  <c r="D22" i="1"/>
  <c r="D36" i="1"/>
  <c r="C11" i="1"/>
  <c r="F6" i="1"/>
  <c r="B6" i="1"/>
  <c r="E6" i="1"/>
  <c r="E31" i="1"/>
  <c r="C30" i="1"/>
  <c r="F30" i="1"/>
  <c r="F29" i="1"/>
  <c r="D25" i="1"/>
  <c r="F25" i="1"/>
  <c r="G24" i="1"/>
  <c r="C23" i="1"/>
  <c r="B22" i="1"/>
  <c r="B23" i="1"/>
  <c r="E21" i="1"/>
  <c r="C20" i="1"/>
  <c r="D19" i="1"/>
  <c r="E14" i="1"/>
  <c r="E13" i="1"/>
  <c r="C12" i="1"/>
  <c r="C37" i="1"/>
  <c r="G36" i="1"/>
  <c r="C34" i="1"/>
  <c r="B33" i="1"/>
  <c r="C26" i="1"/>
  <c r="E26" i="1"/>
  <c r="C25" i="1"/>
  <c r="F24" i="1"/>
  <c r="E20" i="1"/>
  <c r="E19" i="1"/>
  <c r="C18" i="1"/>
  <c r="D17" i="1"/>
  <c r="E12" i="1"/>
  <c r="D10" i="1"/>
  <c r="C9" i="1"/>
  <c r="F20" i="1"/>
  <c r="B20" i="1"/>
  <c r="F18" i="1"/>
  <c r="B18" i="1"/>
  <c r="F16" i="1"/>
  <c r="B16" i="1"/>
  <c r="F14" i="1"/>
  <c r="B14" i="1"/>
  <c r="F12" i="1"/>
  <c r="B12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E7" i="1"/>
  <c r="C7" i="1"/>
  <c r="D7" i="1"/>
  <c r="D9" i="1"/>
  <c r="D12" i="1"/>
  <c r="D14" i="1"/>
  <c r="D16" i="1"/>
  <c r="D18" i="1"/>
  <c r="D20" i="1"/>
  <c r="D29" i="1"/>
  <c r="D6" i="1"/>
  <c r="B29" i="1"/>
  <c r="C27" i="1"/>
  <c r="E22" i="1"/>
  <c r="C21" i="1"/>
  <c r="C19" i="1"/>
  <c r="C17" i="1"/>
  <c r="C15" i="1"/>
  <c r="C13" i="1"/>
  <c r="E11" i="1"/>
  <c r="E24" i="1"/>
  <c r="E10" i="1"/>
  <c r="B10" i="1"/>
  <c r="C10" i="1"/>
  <c r="C6" i="1"/>
  <c r="D5" i="1"/>
  <c r="E9" i="1"/>
  <c r="C8" i="1"/>
  <c r="D10" i="2" l="1"/>
  <c r="E10" i="2" s="1"/>
  <c r="D7" i="2"/>
  <c r="E7" i="2" s="1"/>
  <c r="D3" i="2"/>
  <c r="E3" i="2" s="1"/>
  <c r="J10" i="2"/>
  <c r="K10" i="2" s="1"/>
  <c r="J6" i="2"/>
  <c r="K6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D12" i="2"/>
  <c r="E12" i="2" s="1"/>
  <c r="D4" i="2"/>
  <c r="E4" i="2" s="1"/>
  <c r="H10" i="2"/>
  <c r="I10" i="2" s="1"/>
  <c r="H6" i="2"/>
  <c r="I6" i="2" s="1"/>
  <c r="H9" i="2"/>
  <c r="I9" i="2" s="1"/>
  <c r="H5" i="2"/>
  <c r="I5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D11" i="2"/>
  <c r="E11" i="2" s="1"/>
  <c r="D5" i="2"/>
  <c r="E5" i="2" s="1"/>
  <c r="D6" i="2"/>
  <c r="E6" i="2" s="1"/>
  <c r="L10" i="2"/>
  <c r="M10" i="2" s="1"/>
  <c r="L6" i="2"/>
  <c r="M6" i="2" s="1"/>
  <c r="L9" i="2"/>
  <c r="M9" i="2" s="1"/>
  <c r="L5" i="2"/>
  <c r="M5" i="2" s="1"/>
  <c r="L12" i="2"/>
  <c r="M12" i="2" s="1"/>
  <c r="L8" i="2"/>
  <c r="M8" i="2" s="1"/>
  <c r="L4" i="2"/>
  <c r="M4" i="2" s="1"/>
  <c r="L11" i="2"/>
  <c r="M11" i="2" s="1"/>
  <c r="L7" i="2"/>
  <c r="M7" i="2" s="1"/>
  <c r="L3" i="2"/>
  <c r="M3" i="2" s="1"/>
  <c r="D8" i="2"/>
  <c r="E8" i="2" s="1"/>
  <c r="D9" i="2"/>
  <c r="E9" i="2" s="1"/>
  <c r="A11" i="1" l="1"/>
  <c r="A43" i="1"/>
  <c r="A47" i="1"/>
  <c r="A55" i="1"/>
  <c r="A63" i="1"/>
  <c r="A67" i="1"/>
  <c r="A79" i="1"/>
  <c r="A91" i="1"/>
  <c r="A38" i="1"/>
  <c r="A5" i="1"/>
  <c r="A9" i="1"/>
  <c r="A29" i="1"/>
  <c r="A33" i="1"/>
  <c r="A45" i="1"/>
  <c r="A36" i="1"/>
  <c r="A61" i="1"/>
  <c r="A88" i="1"/>
  <c r="A24" i="1"/>
  <c r="A23" i="1" l="1"/>
  <c r="A76" i="1"/>
  <c r="A64" i="1"/>
  <c r="A44" i="1"/>
  <c r="A28" i="1"/>
  <c r="A19" i="1"/>
  <c r="A84" i="1"/>
  <c r="A72" i="1"/>
  <c r="A52" i="1"/>
  <c r="A20" i="1"/>
  <c r="A8" i="1"/>
  <c r="A69" i="1"/>
  <c r="A49" i="1"/>
  <c r="A87" i="1"/>
  <c r="A54" i="1"/>
  <c r="A74" i="1"/>
  <c r="A73" i="1"/>
  <c r="A13" i="1"/>
  <c r="A34" i="1"/>
  <c r="A26" i="1"/>
  <c r="A10" i="1"/>
  <c r="A83" i="1"/>
  <c r="A51" i="1"/>
  <c r="A31" i="1"/>
  <c r="A15" i="1"/>
  <c r="A80" i="1"/>
  <c r="A68" i="1"/>
  <c r="A60" i="1"/>
  <c r="A48" i="1"/>
  <c r="A40" i="1"/>
  <c r="A16" i="1"/>
  <c r="A70" i="1"/>
  <c r="A21" i="1"/>
  <c r="A62" i="1"/>
  <c r="A17" i="1"/>
  <c r="A90" i="1"/>
  <c r="A41" i="1"/>
  <c r="A30" i="1"/>
  <c r="A18" i="1"/>
  <c r="A6" i="1"/>
  <c r="A71" i="1"/>
  <c r="A50" i="1"/>
  <c r="A77" i="1"/>
  <c r="A58" i="1"/>
  <c r="A86" i="1"/>
  <c r="A57" i="1"/>
  <c r="A92" i="1"/>
  <c r="A82" i="1"/>
  <c r="A37" i="1"/>
  <c r="A42" i="1"/>
  <c r="A14" i="1"/>
  <c r="A59" i="1"/>
  <c r="A35" i="1"/>
  <c r="A81" i="1"/>
  <c r="A78" i="1"/>
  <c r="A89" i="1"/>
  <c r="A66" i="1"/>
  <c r="A25" i="1"/>
  <c r="A85" i="1"/>
  <c r="A65" i="1"/>
  <c r="A53" i="1"/>
  <c r="A46" i="1"/>
  <c r="A22" i="1"/>
  <c r="A75" i="1"/>
  <c r="A39" i="1"/>
  <c r="A27" i="1"/>
  <c r="A7" i="1"/>
  <c r="A56" i="1"/>
  <c r="A32" i="1"/>
  <c r="A12" i="1"/>
  <c r="B5" i="2" l="1"/>
  <c r="C5" i="2" s="1"/>
  <c r="B7" i="2"/>
  <c r="C7" i="2" s="1"/>
  <c r="B3" i="2"/>
  <c r="C3" i="2" s="1"/>
  <c r="B9" i="2"/>
  <c r="C9" i="2" s="1"/>
  <c r="B8" i="2"/>
  <c r="C8" i="2" s="1"/>
  <c r="B4" i="2"/>
  <c r="C4" i="2" s="1"/>
  <c r="B10" i="2"/>
  <c r="C10" i="2" s="1"/>
  <c r="B6" i="2"/>
  <c r="C6" i="2" s="1"/>
  <c r="B12" i="2"/>
  <c r="C12" i="2" s="1"/>
  <c r="B11" i="2"/>
  <c r="C11" i="2" s="1"/>
  <c r="K84" i="1" l="1"/>
  <c r="K35" i="1" l="1"/>
  <c r="K49" i="1"/>
  <c r="K48" i="1"/>
  <c r="K28" i="1"/>
  <c r="K87" i="1"/>
  <c r="K31" i="1"/>
  <c r="K7" i="1"/>
  <c r="K86" i="1"/>
  <c r="K40" i="1"/>
  <c r="K52" i="1"/>
  <c r="K32" i="1"/>
  <c r="K60" i="1"/>
  <c r="K44" i="1"/>
  <c r="K65" i="1"/>
  <c r="K23" i="1"/>
  <c r="K69" i="1"/>
  <c r="K50" i="1"/>
  <c r="K19" i="1"/>
  <c r="K80" i="1"/>
  <c r="K90" i="1"/>
  <c r="K82" i="1"/>
  <c r="K73" i="1"/>
  <c r="K15" i="1"/>
  <c r="K75" i="1"/>
  <c r="K30" i="1"/>
  <c r="K85" i="1"/>
  <c r="K41" i="1"/>
  <c r="K6" i="1"/>
  <c r="K5" i="1"/>
  <c r="K71" i="1"/>
  <c r="K12" i="1"/>
  <c r="K46" i="1"/>
  <c r="K77" i="1"/>
  <c r="K59" i="1"/>
  <c r="K83" i="1"/>
  <c r="K51" i="1"/>
  <c r="K66" i="1"/>
  <c r="K53" i="1"/>
  <c r="K89" i="1"/>
  <c r="K25" i="1"/>
  <c r="K18" i="1"/>
  <c r="K37" i="1"/>
  <c r="K10" i="1"/>
  <c r="K68" i="1"/>
  <c r="K34" i="1"/>
  <c r="K22" i="1"/>
  <c r="K57" i="1"/>
  <c r="K64" i="1"/>
  <c r="K39" i="1"/>
  <c r="K74" i="1"/>
  <c r="K78" i="1"/>
  <c r="K13" i="1"/>
  <c r="K42" i="1"/>
  <c r="K72" i="1"/>
  <c r="K54" i="1"/>
  <c r="K14" i="1"/>
  <c r="K62" i="1"/>
  <c r="K27" i="1"/>
  <c r="K17" i="1"/>
  <c r="K81" i="1"/>
  <c r="K58" i="1"/>
  <c r="K20" i="1"/>
  <c r="K21" i="1"/>
  <c r="K16" i="1"/>
  <c r="K70" i="1"/>
  <c r="K56" i="1"/>
  <c r="K8" i="1"/>
  <c r="K92" i="1"/>
  <c r="K76" i="1"/>
  <c r="K26" i="1"/>
  <c r="J21" i="2" l="1"/>
  <c r="K21" i="2" s="1"/>
  <c r="J20" i="2"/>
  <c r="K20" i="2" s="1"/>
  <c r="J24" i="2"/>
  <c r="K24" i="2" s="1"/>
  <c r="J22" i="2"/>
  <c r="K22" i="2" s="1"/>
  <c r="J17" i="2"/>
  <c r="K17" i="2" s="1"/>
  <c r="J16" i="2"/>
  <c r="K16" i="2" s="1"/>
  <c r="J15" i="2"/>
  <c r="K15" i="2" s="1"/>
  <c r="J18" i="2"/>
  <c r="K18" i="2" s="1"/>
  <c r="J23" i="2"/>
  <c r="K23" i="2" s="1"/>
  <c r="J19" i="2"/>
  <c r="K19" i="2" s="1"/>
  <c r="I59" i="1" l="1"/>
  <c r="I25" i="1" l="1"/>
  <c r="I5" i="1" l="1"/>
  <c r="I85" i="1" l="1"/>
  <c r="I6" i="1" l="1"/>
  <c r="I90" i="1" l="1"/>
  <c r="G5" i="1" l="1"/>
  <c r="J5" i="1" l="1"/>
  <c r="H5" i="1"/>
  <c r="I84" i="1" l="1"/>
  <c r="I72" i="1"/>
  <c r="I26" i="1"/>
  <c r="I79" i="1"/>
  <c r="I50" i="1"/>
  <c r="I71" i="1"/>
  <c r="I14" i="1"/>
  <c r="I62" i="1"/>
  <c r="I28" i="1"/>
  <c r="I91" i="1"/>
  <c r="I8" i="1"/>
  <c r="I31" i="1"/>
  <c r="I9" i="1"/>
  <c r="I81" i="1"/>
  <c r="I43" i="1"/>
  <c r="I22" i="1"/>
  <c r="I57" i="1"/>
  <c r="I33" i="1"/>
  <c r="I67" i="1"/>
  <c r="I73" i="1"/>
  <c r="I17" i="1"/>
  <c r="I37" i="1"/>
  <c r="I32" i="1"/>
  <c r="I7" i="1"/>
  <c r="I39" i="1"/>
  <c r="I52" i="1"/>
  <c r="I66" i="1"/>
  <c r="I19" i="1"/>
  <c r="I80" i="1"/>
  <c r="I42" i="1"/>
  <c r="I30" i="1"/>
  <c r="I64" i="1"/>
  <c r="I29" i="1"/>
  <c r="I88" i="1"/>
  <c r="I82" i="1"/>
  <c r="I92" i="1"/>
  <c r="I47" i="1"/>
  <c r="I27" i="1"/>
  <c r="I78" i="1"/>
  <c r="I12" i="1"/>
  <c r="I65" i="1"/>
  <c r="I76" i="1"/>
  <c r="I87" i="1"/>
  <c r="I86" i="1"/>
  <c r="I49" i="1"/>
  <c r="I34" i="1"/>
  <c r="I70" i="1"/>
  <c r="I61" i="1"/>
  <c r="I36" i="1"/>
  <c r="I77" i="1"/>
  <c r="I16" i="1"/>
  <c r="I15" i="1"/>
  <c r="I24" i="1"/>
  <c r="I54" i="1"/>
  <c r="I68" i="1"/>
  <c r="I58" i="1"/>
  <c r="I35" i="1"/>
  <c r="I74" i="1"/>
  <c r="I46" i="1"/>
  <c r="I40" i="1"/>
  <c r="I75" i="1"/>
  <c r="I51" i="1"/>
  <c r="I48" i="1"/>
  <c r="I63" i="1"/>
  <c r="I89" i="1"/>
  <c r="I13" i="1"/>
  <c r="I11" i="1"/>
  <c r="I20" i="1"/>
  <c r="I56" i="1"/>
  <c r="I44" i="1"/>
  <c r="I38" i="1"/>
  <c r="I23" i="1"/>
  <c r="I41" i="1"/>
  <c r="I69" i="1"/>
  <c r="I55" i="1"/>
  <c r="I10" i="1"/>
  <c r="I45" i="1"/>
  <c r="I60" i="1"/>
  <c r="I53" i="1"/>
  <c r="I83" i="1"/>
  <c r="I18" i="1"/>
  <c r="I21" i="1"/>
  <c r="F22" i="2" l="1"/>
  <c r="G22" i="2" s="1"/>
  <c r="F24" i="2"/>
  <c r="G24" i="2" s="1"/>
  <c r="F15" i="2"/>
  <c r="G15" i="2" s="1"/>
  <c r="F17" i="2"/>
  <c r="G17" i="2" s="1"/>
  <c r="F23" i="2"/>
  <c r="G23" i="2" s="1"/>
  <c r="F16" i="2"/>
  <c r="G16" i="2" s="1"/>
  <c r="F19" i="2"/>
  <c r="G19" i="2" s="1"/>
  <c r="F18" i="2"/>
  <c r="G18" i="2" s="1"/>
  <c r="F21" i="2"/>
  <c r="G21" i="2" s="1"/>
  <c r="F20" i="2"/>
  <c r="G20" i="2" s="1"/>
  <c r="L84" i="1" l="1"/>
  <c r="L72" i="1"/>
  <c r="L13" i="1"/>
  <c r="L80" i="1"/>
  <c r="L91" i="1"/>
  <c r="L31" i="1"/>
  <c r="L9" i="1"/>
  <c r="L79" i="1"/>
  <c r="L74" i="1"/>
  <c r="L40" i="1"/>
  <c r="L62" i="1"/>
  <c r="L64" i="1"/>
  <c r="L59" i="1"/>
  <c r="L48" i="1"/>
  <c r="L69" i="1"/>
  <c r="L89" i="1"/>
  <c r="L61" i="1"/>
  <c r="L52" i="1"/>
  <c r="L24" i="1"/>
  <c r="L38" i="1"/>
  <c r="L92" i="1"/>
  <c r="L23" i="1"/>
  <c r="L90" i="1"/>
  <c r="L49" i="1"/>
  <c r="L42" i="1"/>
  <c r="L32" i="1"/>
  <c r="L28" i="1"/>
  <c r="L5" i="1"/>
  <c r="L16" i="1"/>
  <c r="L56" i="1"/>
  <c r="L35" i="1"/>
  <c r="L87" i="1"/>
  <c r="L20" i="1"/>
  <c r="L81" i="1"/>
  <c r="L73" i="1"/>
  <c r="L27" i="1"/>
  <c r="L6" i="1"/>
  <c r="L30" i="1"/>
  <c r="L66" i="1"/>
  <c r="L63" i="1"/>
  <c r="L12" i="1"/>
  <c r="L7" i="1"/>
  <c r="L44" i="1"/>
  <c r="L29" i="1"/>
  <c r="L60" i="1"/>
  <c r="L58" i="1"/>
  <c r="L19" i="1"/>
  <c r="L18" i="1"/>
  <c r="L26" i="1"/>
  <c r="L76" i="1"/>
  <c r="L21" i="1"/>
  <c r="L83" i="1"/>
  <c r="L43" i="1"/>
  <c r="L36" i="1"/>
  <c r="L53" i="1"/>
  <c r="L39" i="1"/>
  <c r="L65" i="1"/>
  <c r="L88" i="1"/>
  <c r="L15" i="1"/>
  <c r="L86" i="1"/>
  <c r="L25" i="1"/>
  <c r="L10" i="1"/>
  <c r="L17" i="1"/>
  <c r="L54" i="1"/>
  <c r="L33" i="1"/>
  <c r="L77" i="1"/>
  <c r="L8" i="1"/>
  <c r="L75" i="1"/>
  <c r="L78" i="1"/>
  <c r="L22" i="1"/>
  <c r="L68" i="1"/>
  <c r="L45" i="1"/>
  <c r="L67" i="1"/>
  <c r="L51" i="1"/>
  <c r="L55" i="1"/>
  <c r="L50" i="1"/>
  <c r="L46" i="1"/>
  <c r="L14" i="1"/>
  <c r="L57" i="1"/>
  <c r="L71" i="1"/>
  <c r="L34" i="1"/>
  <c r="L82" i="1"/>
  <c r="L70" i="1"/>
  <c r="L47" i="1"/>
  <c r="L11" i="1"/>
  <c r="L85" i="1"/>
  <c r="L41" i="1"/>
  <c r="L37" i="1"/>
  <c r="L18" i="2" l="1"/>
  <c r="M18" i="2" s="1"/>
  <c r="L15" i="2"/>
  <c r="M15" i="2" s="1"/>
  <c r="L22" i="2"/>
  <c r="M22" i="2" s="1"/>
  <c r="L17" i="2"/>
  <c r="M17" i="2" s="1"/>
  <c r="L16" i="2"/>
  <c r="M16" i="2" s="1"/>
  <c r="L21" i="2"/>
  <c r="M21" i="2" s="1"/>
  <c r="L19" i="2"/>
  <c r="M19" i="2" s="1"/>
  <c r="L23" i="2"/>
  <c r="M23" i="2" s="1"/>
  <c r="L24" i="2"/>
  <c r="M24" i="2" s="1"/>
  <c r="L20" i="2"/>
  <c r="M20" i="2" s="1"/>
  <c r="G6" i="1" l="1"/>
  <c r="J6" i="1"/>
  <c r="H6" i="1"/>
  <c r="H49" i="1"/>
  <c r="J49" i="1"/>
  <c r="H32" i="1"/>
  <c r="J32" i="1"/>
  <c r="G32" i="1"/>
  <c r="H66" i="1"/>
  <c r="J89" i="1"/>
  <c r="H89" i="1"/>
  <c r="H41" i="1"/>
  <c r="G41" i="1"/>
  <c r="J41" i="1"/>
  <c r="J25" i="1"/>
  <c r="H85" i="1"/>
  <c r="J56" i="1"/>
  <c r="H56" i="1"/>
  <c r="G56" i="1"/>
  <c r="H84" i="1"/>
  <c r="J84" i="1"/>
  <c r="G84" i="1"/>
  <c r="G89" i="1" l="1"/>
  <c r="G49" i="1"/>
  <c r="G25" i="1"/>
  <c r="H71" i="1"/>
  <c r="G71" i="1"/>
  <c r="J71" i="1"/>
  <c r="J53" i="1"/>
  <c r="G53" i="1"/>
  <c r="H53" i="1"/>
  <c r="G34" i="1" l="1"/>
  <c r="G72" i="1"/>
  <c r="G74" i="1"/>
  <c r="G58" i="1"/>
  <c r="G80" i="1"/>
  <c r="G78" i="1"/>
  <c r="G40" i="1"/>
  <c r="G69" i="1"/>
  <c r="G57" i="1"/>
  <c r="G60" i="1"/>
  <c r="G86" i="1"/>
  <c r="G50" i="1"/>
  <c r="G79" i="1"/>
  <c r="G85" i="1"/>
  <c r="G17" i="1"/>
  <c r="G22" i="1"/>
  <c r="G64" i="1"/>
  <c r="G81" i="1"/>
  <c r="G44" i="1"/>
  <c r="G19" i="1"/>
  <c r="G48" i="1"/>
  <c r="G83" i="1"/>
  <c r="G77" i="1"/>
  <c r="G30" i="1"/>
  <c r="G15" i="1"/>
  <c r="G82" i="1"/>
  <c r="G68" i="1"/>
  <c r="G14" i="1"/>
  <c r="G21" i="1"/>
  <c r="G8" i="1"/>
  <c r="G12" i="1"/>
  <c r="G7" i="1"/>
  <c r="G70" i="1"/>
  <c r="G87" i="1"/>
  <c r="G62" i="1"/>
  <c r="G91" i="1"/>
  <c r="G35" i="1"/>
  <c r="G37" i="1"/>
  <c r="G90" i="1"/>
  <c r="G20" i="1"/>
  <c r="G51" i="1"/>
  <c r="G52" i="1"/>
  <c r="G18" i="1"/>
  <c r="G28" i="1"/>
  <c r="G65" i="1"/>
  <c r="G92" i="1"/>
  <c r="G54" i="1"/>
  <c r="G31" i="1"/>
  <c r="G88" i="1"/>
  <c r="G10" i="1"/>
  <c r="G66" i="1"/>
  <c r="G27" i="1"/>
  <c r="G26" i="1"/>
  <c r="G42" i="1"/>
  <c r="G39" i="1"/>
  <c r="G23" i="1"/>
  <c r="G73" i="1"/>
  <c r="G46" i="1"/>
  <c r="G16" i="1"/>
  <c r="G75" i="1"/>
  <c r="G76" i="1"/>
  <c r="G59" i="1"/>
  <c r="G13" i="1"/>
  <c r="J34" i="1" l="1"/>
  <c r="J72" i="1"/>
  <c r="B15" i="2"/>
  <c r="C15" i="2" s="1"/>
  <c r="B18" i="2"/>
  <c r="C18" i="2" s="1"/>
  <c r="B22" i="2"/>
  <c r="C22" i="2" s="1"/>
  <c r="B21" i="2"/>
  <c r="C21" i="2" s="1"/>
  <c r="B17" i="2"/>
  <c r="C17" i="2" s="1"/>
  <c r="B24" i="2"/>
  <c r="C24" i="2" s="1"/>
  <c r="B16" i="2"/>
  <c r="C16" i="2" s="1"/>
  <c r="B20" i="2"/>
  <c r="C20" i="2" s="1"/>
  <c r="B23" i="2"/>
  <c r="C23" i="2" s="1"/>
  <c r="B19" i="2"/>
  <c r="C19" i="2" s="1"/>
  <c r="J48" i="1"/>
  <c r="J62" i="1"/>
  <c r="J50" i="1"/>
  <c r="J28" i="1"/>
  <c r="J57" i="1"/>
  <c r="J15" i="1"/>
  <c r="J75" i="1"/>
  <c r="J64" i="1"/>
  <c r="J85" i="1"/>
  <c r="J12" i="1"/>
  <c r="J35" i="1"/>
  <c r="J70" i="1"/>
  <c r="J14" i="1"/>
  <c r="J86" i="1"/>
  <c r="J18" i="1"/>
  <c r="J52" i="1"/>
  <c r="J26" i="1"/>
  <c r="J27" i="1"/>
  <c r="J87" i="1"/>
  <c r="J22" i="1"/>
  <c r="J76" i="1"/>
  <c r="J20" i="1"/>
  <c r="J19" i="1"/>
  <c r="J74" i="1"/>
  <c r="J59" i="1"/>
  <c r="J46" i="1"/>
  <c r="J82" i="1"/>
  <c r="J40" i="1"/>
  <c r="J31" i="1"/>
  <c r="J66" i="1"/>
  <c r="J92" i="1"/>
  <c r="J54" i="1"/>
  <c r="J37" i="1"/>
  <c r="J39" i="1"/>
  <c r="J80" i="1"/>
  <c r="J68" i="1"/>
  <c r="J8" i="1"/>
  <c r="J83" i="1"/>
  <c r="J17" i="1"/>
  <c r="J16" i="1"/>
  <c r="J44" i="1"/>
  <c r="J73" i="1"/>
  <c r="J23" i="1"/>
  <c r="J78" i="1"/>
  <c r="J21" i="1"/>
  <c r="J42" i="1"/>
  <c r="J51" i="1"/>
  <c r="J90" i="1"/>
  <c r="J77" i="1"/>
  <c r="J30" i="1"/>
  <c r="J65" i="1"/>
  <c r="J13" i="1"/>
  <c r="J7" i="1"/>
  <c r="J60" i="1"/>
  <c r="J10" i="1"/>
  <c r="J58" i="1"/>
  <c r="J69" i="1"/>
  <c r="J81" i="1"/>
  <c r="H15" i="2" l="1"/>
  <c r="I15" i="2" s="1"/>
  <c r="H18" i="2"/>
  <c r="I18" i="2" s="1"/>
  <c r="H19" i="2"/>
  <c r="I19" i="2" s="1"/>
  <c r="H21" i="2"/>
  <c r="I21" i="2" s="1"/>
  <c r="H24" i="2"/>
  <c r="I24" i="2" s="1"/>
  <c r="H23" i="2"/>
  <c r="I23" i="2" s="1"/>
  <c r="H16" i="2"/>
  <c r="I16" i="2" s="1"/>
  <c r="H20" i="2"/>
  <c r="I20" i="2" s="1"/>
  <c r="H22" i="2"/>
  <c r="I22" i="2" s="1"/>
  <c r="H17" i="2"/>
  <c r="I17" i="2" s="1"/>
  <c r="H34" i="1" l="1"/>
  <c r="H72" i="1"/>
  <c r="H74" i="1"/>
  <c r="H48" i="1"/>
  <c r="H54" i="1"/>
  <c r="H23" i="1"/>
  <c r="H18" i="1"/>
  <c r="H46" i="1"/>
  <c r="H15" i="1"/>
  <c r="H25" i="1"/>
  <c r="H77" i="1"/>
  <c r="H40" i="1"/>
  <c r="H87" i="1"/>
  <c r="H90" i="1"/>
  <c r="H14" i="1"/>
  <c r="H20" i="1"/>
  <c r="H44" i="1"/>
  <c r="H27" i="1"/>
  <c r="H42" i="1"/>
  <c r="H75" i="1"/>
  <c r="H78" i="1"/>
  <c r="H22" i="1"/>
  <c r="H31" i="1"/>
  <c r="H76" i="1"/>
  <c r="H30" i="1"/>
  <c r="H70" i="1"/>
  <c r="H82" i="1"/>
  <c r="H57" i="1"/>
  <c r="H51" i="1"/>
  <c r="H35" i="1"/>
  <c r="H16" i="1"/>
  <c r="H13" i="1"/>
  <c r="H58" i="1"/>
  <c r="H39" i="1"/>
  <c r="H73" i="1"/>
  <c r="H17" i="1"/>
  <c r="H50" i="1"/>
  <c r="H26" i="1"/>
  <c r="H7" i="1"/>
  <c r="H64" i="1"/>
  <c r="H52" i="1"/>
  <c r="H69" i="1"/>
  <c r="H86" i="1"/>
  <c r="H80" i="1"/>
  <c r="H59" i="1"/>
  <c r="H37" i="1"/>
  <c r="H28" i="1"/>
  <c r="H62" i="1"/>
  <c r="H81" i="1"/>
  <c r="H8" i="1"/>
  <c r="H83" i="1"/>
  <c r="H10" i="1"/>
  <c r="H19" i="1"/>
  <c r="H21" i="1"/>
  <c r="H12" i="1"/>
  <c r="H68" i="1"/>
  <c r="H92" i="1"/>
  <c r="H60" i="1"/>
  <c r="H65" i="1"/>
  <c r="D19" i="2" l="1"/>
  <c r="E19" i="2" s="1"/>
  <c r="D24" i="2"/>
  <c r="E24" i="2" s="1"/>
  <c r="D21" i="2"/>
  <c r="E21" i="2" s="1"/>
  <c r="D15" i="2"/>
  <c r="E15" i="2" s="1"/>
  <c r="D22" i="2"/>
  <c r="E22" i="2" s="1"/>
  <c r="D16" i="2"/>
  <c r="E16" i="2" s="1"/>
  <c r="D18" i="2"/>
  <c r="E18" i="2" s="1"/>
  <c r="D17" i="2"/>
  <c r="E17" i="2" s="1"/>
  <c r="D20" i="2"/>
  <c r="E20" i="2" s="1"/>
  <c r="D23" i="2"/>
  <c r="E23" i="2" s="1"/>
</calcChain>
</file>

<file path=xl/sharedStrings.xml><?xml version="1.0" encoding="utf-8"?>
<sst xmlns="http://schemas.openxmlformats.org/spreadsheetml/2006/main" count="386" uniqueCount="177">
  <si>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</si>
  <si>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</si>
  <si>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</si>
  <si>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</si>
  <si>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</si>
  <si>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</si>
  <si>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</si>
  <si>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</si>
  <si>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</si>
  <si>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</si>
  <si>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</si>
  <si>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</si>
  <si>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</si>
  <si>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</si>
  <si>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</si>
  <si>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</si>
  <si>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</si>
  <si>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</si>
  <si>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</si>
  <si>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</si>
  <si>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</si>
  <si>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</si>
  <si>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</si>
  <si>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</si>
  <si>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</si>
  <si>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</si>
  <si>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</si>
  <si>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</si>
  <si>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</si>
  <si>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</si>
  <si>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</si>
  <si>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</si>
  <si>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</si>
  <si>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</si>
  <si>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</si>
  <si>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</si>
  <si>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</si>
  <si>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</si>
  <si>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</si>
  <si>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</si>
  <si>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</si>
  <si>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</si>
  <si>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</si>
  <si>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</si>
  <si>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</si>
  <si>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</si>
  <si>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</si>
  <si>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</si>
  <si>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</si>
  <si>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</si>
  <si>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</si>
  <si>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</si>
  <si>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</si>
  <si>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</si>
  <si>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</si>
  <si>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</si>
  <si>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</si>
  <si>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</si>
  <si>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</si>
  <si>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</si>
  <si>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</si>
  <si>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</si>
  <si>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</si>
  <si>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</si>
  <si>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</si>
  <si>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</si>
  <si>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</si>
  <si>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</si>
  <si>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</si>
  <si>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</si>
  <si>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</si>
  <si>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</si>
  <si>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</si>
  <si>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</si>
  <si>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</si>
  <si>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</si>
  <si>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</si>
  <si>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</si>
  <si>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</si>
  <si>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</si>
  <si>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</si>
  <si>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</si>
  <si>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</si>
  <si>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</si>
  <si>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</si>
  <si>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</si>
  <si>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</si>
  <si>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</si>
  <si>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</si>
  <si>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</si>
  <si>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</si>
  <si>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</si>
  <si>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</si>
  <si>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</si>
  <si>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</si>
  <si>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</si>
  <si>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</si>
  <si>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</si>
  <si>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</si>
  <si>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</si>
  <si>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</si>
  <si>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</si>
  <si>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</si>
  <si>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</si>
  <si>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</si>
  <si>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</si>
  <si>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</si>
  <si>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</si>
  <si>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</si>
  <si>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</si>
  <si>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</si>
  <si>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</si>
  <si>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</si>
  <si>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</si>
  <si>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</si>
  <si>
    <t>Printed 03/10/2019 14:40:53.053</t>
  </si>
  <si>
    <t/>
  </si>
  <si>
    <t>0.43</t>
  </si>
  <si>
    <t>54.95</t>
  </si>
  <si>
    <t>40.35</t>
  </si>
  <si>
    <t>2.34</t>
  </si>
  <si>
    <t>7.30</t>
  </si>
  <si>
    <t>7.85</t>
  </si>
  <si>
    <t>5.40</t>
  </si>
  <si>
    <t>1.58</t>
  </si>
  <si>
    <t>1.70</t>
  </si>
  <si>
    <t>27.00</t>
  </si>
  <si>
    <t>38.00</t>
  </si>
  <si>
    <t>1.80</t>
  </si>
  <si>
    <t>6.05</t>
  </si>
  <si>
    <t>7.00</t>
  </si>
  <si>
    <t>0.59</t>
  </si>
  <si>
    <t>18.25</t>
  </si>
  <si>
    <t>1.15</t>
  </si>
  <si>
    <t>32.90</t>
  </si>
  <si>
    <t>12.60</t>
  </si>
  <si>
    <t>50.35</t>
  </si>
  <si>
    <t>16.40</t>
  </si>
  <si>
    <t>151.00</t>
  </si>
  <si>
    <t>16.00</t>
  </si>
  <si>
    <t>25.55</t>
  </si>
  <si>
    <t>4.05</t>
  </si>
  <si>
    <t>1.01</t>
  </si>
  <si>
    <t>6.75</t>
  </si>
  <si>
    <t>24.65</t>
  </si>
  <si>
    <t>18.55</t>
  </si>
  <si>
    <t>1.60</t>
  </si>
  <si>
    <t>10.45</t>
  </si>
  <si>
    <t>22.35</t>
  </si>
  <si>
    <t>10.55</t>
  </si>
  <si>
    <t>15.00</t>
  </si>
  <si>
    <t>0.99</t>
  </si>
  <si>
    <t>13.70</t>
  </si>
  <si>
    <t>1,255.50</t>
  </si>
  <si>
    <t>3.37</t>
  </si>
  <si>
    <t>7.10</t>
  </si>
  <si>
    <t>2.00</t>
  </si>
  <si>
    <t>0.48</t>
  </si>
  <si>
    <t>0.24</t>
  </si>
  <si>
    <t>1.18</t>
  </si>
  <si>
    <t>53.80</t>
  </si>
  <si>
    <t>3.90</t>
  </si>
  <si>
    <t>0.68</t>
  </si>
  <si>
    <t>0.28</t>
  </si>
  <si>
    <t>0.42</t>
  </si>
  <si>
    <t>0.20</t>
  </si>
  <si>
    <t>2.30</t>
  </si>
  <si>
    <t>0.49</t>
  </si>
  <si>
    <t>0.36</t>
  </si>
  <si>
    <t>15.15</t>
  </si>
  <si>
    <t>3.15</t>
  </si>
  <si>
    <t>140.00</t>
  </si>
  <si>
    <t>3.70</t>
  </si>
  <si>
    <t>555.00</t>
  </si>
  <si>
    <t>123.20</t>
  </si>
  <si>
    <t>1.12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</si>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</sst>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9" fontId="9" fillId="0" borderId="1" xfId="2" applyFont="1" applyBorder="1" applyAlignment="1" applyProtection="1">
      <alignment horizontal="center"/>
      <protection locked="0" hidden="1"/>
    </xf>
    <xf numFmtId="9" fontId="9" fillId="0" borderId="7" xfId="2" applyFont="1" applyBorder="1" applyAlignment="1" applyProtection="1">
      <alignment horizontal="center"/>
      <protection locked="0" hidden="1"/>
    </xf>
    <xf numFmtId="9" fontId="9" fillId="0" borderId="9" xfId="2" applyFont="1" applyBorder="1" applyAlignment="1" applyProtection="1">
      <alignment horizontal="center"/>
      <protection locked="0" hidden="1"/>
    </xf>
    <xf numFmtId="9" fontId="9" fillId="0" borderId="3" xfId="2" applyFont="1" applyBorder="1" applyAlignment="1" applyProtection="1">
      <alignment horizontal="center"/>
      <protection locked="0" hidden="1"/>
    </xf>
    <xf numFmtId="9" fontId="9" fillId="0" borderId="8" xfId="2" applyFont="1" applyBorder="1" applyAlignment="1" applyProtection="1">
      <alignment horizontal="center"/>
      <protection locked="0" hidden="1"/>
    </xf>
    <xf numFmtId="9" fontId="9" fillId="0" borderId="11" xfId="2" applyFont="1" applyBorder="1" applyAlignment="1" applyProtection="1">
      <alignment horizontal="center"/>
      <protection locked="0" hidden="1"/>
    </xf>
    <xf numFmtId="43" fontId="9" fillId="0" borderId="3" xfId="1" applyFont="1" applyBorder="1" applyAlignment="1" applyProtection="1">
      <alignment horizontal="center"/>
      <protection locked="0" hidden="1"/>
    </xf>
    <xf numFmtId="43" fontId="9" fillId="0" borderId="8" xfId="1" applyFont="1" applyBorder="1" applyAlignment="1" applyProtection="1">
      <alignment horizontal="center"/>
      <protection locked="0" hidden="1"/>
    </xf>
    <xf numFmtId="43" fontId="9" fillId="0" borderId="11" xfId="1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9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B$1" fmlaRange="$XFB$2:$XFB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XFC24"/>
  <sheetViews>
    <sheetView workbookViewId="0">
      <selection activeCell="E28" sqref="E28"/>
    </sheetView>
  </sheetViews>
  <sheetFormatPr defaultRowHeight="12.75" x14ac:dyDescent="0.25"/>
  <cols>
    <col min="1" max="1" width="2.7109375" style="6" bestFit="1" customWidth="1"/>
    <col min="2" max="2" width="11" style="18" bestFit="1" customWidth="1"/>
    <col min="3" max="3" width="7" style="6" bestFit="1" customWidth="1"/>
    <col min="4" max="4" width="11.5703125" style="18" bestFit="1" customWidth="1"/>
    <col min="5" max="5" width="16" style="6" bestFit="1" customWidth="1"/>
    <col min="6" max="6" width="11.5703125" style="6" bestFit="1" customWidth="1"/>
    <col min="7" max="7" width="7" style="6" bestFit="1" customWidth="1"/>
    <col min="8" max="8" width="10.7109375" style="6" bestFit="1" customWidth="1"/>
    <col min="9" max="10" width="11.5703125" style="6" bestFit="1" customWidth="1"/>
    <col min="11" max="11" width="11.85546875" style="6" bestFit="1" customWidth="1"/>
    <col min="12" max="12" width="11.5703125" style="6" bestFit="1" customWidth="1"/>
    <col min="13" max="13" width="18.42578125" style="6" bestFit="1" customWidth="1"/>
    <col min="14" max="14" width="10" style="6" bestFit="1" customWidth="1"/>
    <col min="15" max="15" width="5.5703125" style="6" bestFit="1" customWidth="1"/>
    <col min="16" max="16" width="6.7109375" style="6" bestFit="1" customWidth="1"/>
    <col min="17" max="17" width="1.85546875" style="6" bestFit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3 16382:16383" ht="13.5" thickBot="1" x14ac:dyDescent="0.3">
      <c r="A1" s="5"/>
      <c r="B1" s="7">
        <v>1</v>
      </c>
      <c r="C1" s="69" t="s">
        <v>112</v>
      </c>
      <c r="D1" s="70"/>
      <c r="E1" s="70"/>
      <c r="F1" s="70"/>
      <c r="G1" s="70"/>
      <c r="H1" s="70"/>
      <c r="I1" s="70"/>
      <c r="J1" s="70"/>
      <c r="K1" s="70"/>
      <c r="L1" s="70"/>
      <c r="M1" s="71"/>
      <c r="XFB1" s="6" t="str">
        <f>INDEX(XFB2:XFB3,B1,)</f>
        <v>BEST</v>
      </c>
      <c r="XFC1" s="6">
        <f>INDEX(XFC2:XFC3,B1,)</f>
        <v>0</v>
      </c>
    </row>
    <row r="2" spans="1:13 16382:16383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XFB2" s="6" t="s">
        <v>110</v>
      </c>
      <c r="XFC2" s="6">
        <v>0</v>
      </c>
    </row>
    <row r="3" spans="1:13 16382:16383" x14ac:dyDescent="0.25">
      <c r="A3" s="5">
        <v>1</v>
      </c>
      <c r="B3" s="60" t="str">
        <f>_xlfn.IFNA(_xlfn.IFNA(VLOOKUP(A3,'Daily Report'!$A:$AU,MATCH(C$2,'Daily Report'!$B$3:$XFD$3,0)-1,FALSE),VLOOKUP(A3+0.5,'Daily Report'!$A:$AU,MATCH(C$2,'Daily Report'!$B$3:$XFD$3,0)-1,FALSE)),"")</f>
        <v>NEIMETH</v>
      </c>
      <c r="C3" s="13">
        <f>_xlfn.IFNA(VLOOKUP(B3,'Daily Report'!$N:$AB,MATCH(C$2,'Daily Report'!$N$3:$AB$3,0),FALSE),"")</f>
        <v>9.0909090909090828E-2</v>
      </c>
      <c r="D3" s="63" t="str">
        <f>_xlfn.IFNA(VLOOKUP($A3,'Daily Report'!$C:$AU,MATCH(E$2,'Daily Report'!$D$3:$XFD$3,0)-3,FALSE),"")</f>
        <v>LASACO</v>
      </c>
      <c r="E3" s="13">
        <f>_xlfn.IFNA(VLOOKUP(D3,'Daily Report'!$N:$AB,MATCH(E$2,'Daily Report'!$N$3:$AB$3,0),FALSE),"")</f>
        <v>0.1724137931034484</v>
      </c>
      <c r="F3" s="12" t="str">
        <f>_xlfn.IFNA(VLOOKUP($A3,'Daily Report'!$B:$AU,MATCH(G$2,'Daily Report'!$C$3:$XFD$3,0)-2,FALSE),"")</f>
        <v>DANGFLOUR</v>
      </c>
      <c r="G3" s="13">
        <f>_xlfn.IFNA(VLOOKUP(F3,'Daily Report'!$N:$AB,MATCH(G$2,'Daily Report'!$N$3:$AB$3,0),FALSE),"")</f>
        <v>1.704545454545455</v>
      </c>
      <c r="H3" s="12" t="str">
        <f>_xlfn.IFNA(VLOOKUP($A3,'Daily Report'!$D:$AU,MATCH(I$2,'Daily Report'!$E$3:$XFD$3,0)-4,FALSE),"")</f>
        <v>DANGFLOUR</v>
      </c>
      <c r="I3" s="13">
        <f>_xlfn.IFNA(VLOOKUP(H3,'Daily Report'!$N:$AB,MATCH(I$2,'Daily Report'!$N$3:$AB$3,0),FALSE),"")</f>
        <v>0.8789473684210527</v>
      </c>
      <c r="J3" s="12" t="str">
        <f>_xlfn.IFNA(VLOOKUP($A3,'Daily Report'!$E:$AU,MATCH(K$2,'Daily Report'!$F$3:$XFD$3,0)-5,FALSE),"")</f>
        <v>STANBIC</v>
      </c>
      <c r="K3" s="13">
        <f>_xlfn.IFNA(VLOOKUP(J3,'Daily Report'!$N:$AB,MATCH(K$2,'Daily Report'!$N$3:$AB$3,0),FALSE),"")</f>
        <v>1.816901408450704</v>
      </c>
      <c r="L3" s="12" t="str">
        <f>_xlfn.IFNA(_xlfn.IFNA(_xlfn.IFNA(VLOOKUP($A3,'Daily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Report'!$G$3:$XFD$3,0)-6,FALSE)),"")</f>
        <v>CILEASING</v>
      </c>
      <c r="M3" s="13">
        <f>_xlfn.IFNA(VLOOKUP(L3,'Daily Report'!$N:$AB,MATCH(M$2,'Daily Report'!$N$3:$AB$3,0),FALSE),"")</f>
        <v>8.1</v>
      </c>
      <c r="XFB3" s="6" t="s">
        <v>111</v>
      </c>
      <c r="XFC3" s="6">
        <v>1</v>
      </c>
    </row>
    <row r="4" spans="1:13 16382:16383" x14ac:dyDescent="0.25">
      <c r="A4" s="5">
        <v>2</v>
      </c>
      <c r="B4" s="61" t="str">
        <f>_xlfn.IFNA(_xlfn.IFNA(VLOOKUP(A4,'Daily Report'!$A:$AU,MATCH(C$2,'Daily Report'!$B$3:$XFD$3,0)-1,FALSE),VLOOKUP(A4+0.5,'Daily Report'!$A:$AU,MATCH(C$2,'Daily Report'!$B$3:$XFD$3,0)-1,FALSE)),"")</f>
        <v>ETI</v>
      </c>
      <c r="C4" s="15">
        <f>_xlfn.IFNA(VLOOKUP(B4,'Daily Report'!$N:$AB,MATCH(C$2,'Daily Report'!$N$3:$AB$3,0),FALSE),"")</f>
        <v>8.2758620689655116E-2</v>
      </c>
      <c r="D4" s="64" t="str">
        <f>_xlfn.IFNA(VLOOKUP($A4,'Daily Report'!$C:$AU,MATCH(E$2,'Daily Report'!$D$3:$XFD$3,0)-3,FALSE),"")</f>
        <v>BOCGAS</v>
      </c>
      <c r="E4" s="15">
        <f>_xlfn.IFNA(VLOOKUP(D4,'Daily Report'!$N:$AB,MATCH(E$2,'Daily Report'!$N$3:$AB$3,0),FALSE),"")</f>
        <v>9.9273607748184167E-2</v>
      </c>
      <c r="F4" s="14" t="str">
        <f>_xlfn.IFNA(VLOOKUP($A4,'Daily Report'!$B:$AU,MATCH(G$2,'Daily Report'!$C$3:$XFD$3,0)-2,FALSE),"")</f>
        <v>REDSTAREX</v>
      </c>
      <c r="G4" s="15">
        <f>_xlfn.IFNA(VLOOKUP(F4,'Daily Report'!$N:$AB,MATCH(G$2,'Daily Report'!$N$3:$AB$3,0),FALSE),"")</f>
        <v>0.25714285714285712</v>
      </c>
      <c r="H4" s="14" t="str">
        <f>_xlfn.IFNA(VLOOKUP($A4,'Daily Report'!$D:$AU,MATCH(I$2,'Daily Report'!$E$3:$XFD$3,0)-4,FALSE),"")</f>
        <v>CILEASING</v>
      </c>
      <c r="I4" s="15">
        <f>_xlfn.IFNA(VLOOKUP(H4,'Daily Report'!$N:$AB,MATCH(I$2,'Daily Report'!$N$3:$AB$3,0),FALSE),"")</f>
        <v>0.84959349593495936</v>
      </c>
      <c r="J4" s="14" t="str">
        <f>_xlfn.IFNA(VLOOKUP($A4,'Daily Report'!$E:$AU,MATCH(K$2,'Daily Report'!$F$3:$XFD$3,0)-5,FALSE),"")</f>
        <v>LEARNAFRCA</v>
      </c>
      <c r="K4" s="15">
        <f>_xlfn.IFNA(VLOOKUP(J4,'Daily Report'!$N:$AB,MATCH(K$2,'Daily Report'!$N$3:$AB$3,0),FALSE),"")</f>
        <v>1.3728813559322033</v>
      </c>
      <c r="L4" s="14" t="str">
        <f>_xlfn.IFNA(_xlfn.IFNA(_xlfn.IFNA(VLOOKUP($A4,'Daily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Report'!$G$3:$XFD$3,0)-6,FALSE)),"")</f>
        <v>BETAGLAS</v>
      </c>
      <c r="M4" s="15">
        <f>_xlfn.IFNA(VLOOKUP(L4,'Daily Report'!$N:$AB,MATCH(M$2,'Daily Report'!$N$3:$AB$3,0),FALSE),"")</f>
        <v>3.0705521472392636</v>
      </c>
    </row>
    <row r="5" spans="1:13 16382:16383" x14ac:dyDescent="0.25">
      <c r="A5" s="5">
        <v>3</v>
      </c>
      <c r="B5" s="61" t="str">
        <f>_xlfn.IFNA(_xlfn.IFNA(VLOOKUP(A5,'Daily Report'!$A:$AU,MATCH(C$2,'Daily Report'!$B$3:$XFD$3,0)-1,FALSE),VLOOKUP(A5+0.5,'Daily Report'!$A:$AU,MATCH(C$2,'Daily Report'!$B$3:$XFD$3,0)-1,FALSE)),"")</f>
        <v>LAWUNION</v>
      </c>
      <c r="C5" s="15">
        <f>_xlfn.IFNA(VLOOKUP(B5,'Daily Report'!$N:$AB,MATCH(C$2,'Daily Report'!$N$3:$AB$3,0),FALSE),"")</f>
        <v>7.6923076923076872E-2</v>
      </c>
      <c r="D5" s="64" t="str">
        <f>_xlfn.IFNA(VLOOKUP($A5,'Daily Report'!$C:$AU,MATCH(E$2,'Daily Report'!$D$3:$XFD$3,0)-3,FALSE),"")</f>
        <v>REDSTAREX</v>
      </c>
      <c r="E5" s="15">
        <f>_xlfn.IFNA(VLOOKUP(D5,'Daily Report'!$N:$AB,MATCH(E$2,'Daily Report'!$N$3:$AB$3,0),FALSE),"")</f>
        <v>6.6666666666666652E-2</v>
      </c>
      <c r="F5" s="14" t="str">
        <f>_xlfn.IFNA(VLOOKUP($A5,'Daily Report'!$B:$AU,MATCH(G$2,'Daily Report'!$C$3:$XFD$3,0)-2,FALSE),"")</f>
        <v>STERLNBANK</v>
      </c>
      <c r="G5" s="15">
        <f>_xlfn.IFNA(VLOOKUP(F5,'Daily Report'!$N:$AB,MATCH(G$2,'Daily Report'!$N$3:$AB$3,0),FALSE),"")</f>
        <v>0.23157894736842111</v>
      </c>
      <c r="H5" s="14" t="str">
        <f>_xlfn.IFNA(VLOOKUP($A5,'Daily Report'!$D:$AU,MATCH(I$2,'Daily Report'!$E$3:$XFD$3,0)-4,FALSE),"")</f>
        <v>STERLNBANK</v>
      </c>
      <c r="I5" s="15">
        <f>_xlfn.IFNA(VLOOKUP(H5,'Daily Report'!$N:$AB,MATCH(I$2,'Daily Report'!$N$3:$AB$3,0),FALSE),"")</f>
        <v>0.72058823529411753</v>
      </c>
      <c r="J5" s="14" t="str">
        <f>_xlfn.IFNA(VLOOKUP($A5,'Daily Report'!$E:$AU,MATCH(K$2,'Daily Report'!$F$3:$XFD$3,0)-5,FALSE),"")</f>
        <v>MAYBAKER</v>
      </c>
      <c r="K5" s="15">
        <f>_xlfn.IFNA(VLOOKUP(J5,'Daily Report'!$N:$AB,MATCH(K$2,'Daily Report'!$N$3:$AB$3,0),FALSE),"")</f>
        <v>1.1052631578947367</v>
      </c>
      <c r="L5" s="14" t="str">
        <f>_xlfn.IFNA(_xlfn.IFNA(_xlfn.IFNA(VLOOKUP($A5,'Daily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Report'!$G$3:$XFD$3,0)-6,FALSE)),"")</f>
        <v>NEM</v>
      </c>
      <c r="M5" s="15">
        <f>_xlfn.IFNA(VLOOKUP(L5,'Daily Report'!$N:$AB,MATCH(M$2,'Daily Report'!$N$3:$AB$3,0),FALSE),"")</f>
        <v>1.447058823529412</v>
      </c>
    </row>
    <row r="6" spans="1:13 16382:16383" x14ac:dyDescent="0.25">
      <c r="A6" s="5">
        <v>4</v>
      </c>
      <c r="B6" s="61" t="str">
        <f>_xlfn.IFNA(_xlfn.IFNA(VLOOKUP(A6,'Daily Report'!$A:$AU,MATCH(C$2,'Daily Report'!$B$3:$XFD$3,0)-1,FALSE),VLOOKUP(A6+0.5,'Daily Report'!$A:$AU,MATCH(C$2,'Daily Report'!$B$3:$XFD$3,0)-1,FALSE)),"")</f>
        <v>CCNN</v>
      </c>
      <c r="C6" s="15">
        <f>_xlfn.IFNA(VLOOKUP(B6,'Daily Report'!$N:$AB,MATCH(C$2,'Daily Report'!$N$3:$AB$3,0),FALSE),"")</f>
        <v>5.8064516129032073E-2</v>
      </c>
      <c r="D6" s="64" t="str">
        <f>_xlfn.IFNA(VLOOKUP($A6,'Daily Report'!$C:$AU,MATCH(E$2,'Daily Report'!$D$3:$XFD$3,0)-3,FALSE),"")</f>
        <v>WAPCO</v>
      </c>
      <c r="E6" s="15">
        <f>_xlfn.IFNA(VLOOKUP(D6,'Daily Report'!$N:$AB,MATCH(E$2,'Daily Report'!$N$3:$AB$3,0),FALSE),"")</f>
        <v>6.5040650406503975E-2</v>
      </c>
      <c r="F6" s="14" t="str">
        <f>_xlfn.IFNA(VLOOKUP($A6,'Daily Report'!$B:$AU,MATCH(G$2,'Daily Report'!$C$3:$XFD$3,0)-2,FALSE),"")</f>
        <v>UBN</v>
      </c>
      <c r="G6" s="15">
        <f>_xlfn.IFNA(VLOOKUP(F6,'Daily Report'!$N:$AB,MATCH(G$2,'Daily Report'!$N$3:$AB$3,0),FALSE),"")</f>
        <v>0.15178571428571441</v>
      </c>
      <c r="H6" s="14" t="str">
        <f>_xlfn.IFNA(VLOOKUP($A6,'Daily Report'!$D:$AU,MATCH(I$2,'Daily Report'!$E$3:$XFD$3,0)-4,FALSE),"")</f>
        <v>VITAFOAM</v>
      </c>
      <c r="I6" s="15">
        <f>_xlfn.IFNA(VLOOKUP(H6,'Daily Report'!$N:$AB,MATCH(I$2,'Daily Report'!$N$3:$AB$3,0),FALSE),"")</f>
        <v>0.13846153846153841</v>
      </c>
      <c r="J6" s="14" t="str">
        <f>_xlfn.IFNA(VLOOKUP($A6,'Daily Report'!$E:$AU,MATCH(K$2,'Daily Report'!$F$3:$XFD$3,0)-5,FALSE),"")</f>
        <v>NEM</v>
      </c>
      <c r="K6" s="15">
        <f>_xlfn.IFNA(VLOOKUP(J6,'Daily Report'!$N:$AB,MATCH(K$2,'Daily Report'!$N$3:$AB$3,0),FALSE),"")</f>
        <v>1.08</v>
      </c>
      <c r="L6" s="14" t="str">
        <f>_xlfn.IFNA(_xlfn.IFNA(_xlfn.IFNA(VLOOKUP($A6,'Daily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Report'!$G$3:$XFD$3,0)-6,FALSE)),"")</f>
        <v>DANGFLOUR</v>
      </c>
      <c r="M6" s="15">
        <f>_xlfn.IFNA(VLOOKUP(L6,'Daily Report'!$N:$AB,MATCH(M$2,'Daily Report'!$N$3:$AB$3,0),FALSE),"")</f>
        <v>1.195571955719557</v>
      </c>
    </row>
    <row r="7" spans="1:13 16382:16383" x14ac:dyDescent="0.25">
      <c r="A7" s="5">
        <v>5</v>
      </c>
      <c r="B7" s="61" t="str">
        <f>_xlfn.IFNA(_xlfn.IFNA(VLOOKUP(A7,'Daily Report'!$A:$AU,MATCH(C$2,'Daily Report'!$B$3:$XFD$3,0)-1,FALSE),VLOOKUP(A7+0.5,'Daily Report'!$A:$AU,MATCH(C$2,'Daily Report'!$B$3:$XFD$3,0)-1,FALSE)),"")</f>
        <v>AIICO</v>
      </c>
      <c r="C7" s="15">
        <f>_xlfn.IFNA(VLOOKUP(B7,'Daily Report'!$N:$AB,MATCH(C$2,'Daily Report'!$N$3:$AB$3,0),FALSE),"")</f>
        <v>3.0303030303030276E-2</v>
      </c>
      <c r="D7" s="64" t="str">
        <f>_xlfn.IFNA(VLOOKUP($A7,'Daily Report'!$C:$AU,MATCH(E$2,'Daily Report'!$D$3:$XFD$3,0)-3,FALSE),"")</f>
        <v>CUTIX</v>
      </c>
      <c r="E7" s="15">
        <f>_xlfn.IFNA(VLOOKUP(D7,'Daily Report'!$N:$AB,MATCH(E$2,'Daily Report'!$N$3:$AB$3,0),FALSE),"")</f>
        <v>6.4285714285714279E-2</v>
      </c>
      <c r="F7" s="14" t="str">
        <f>_xlfn.IFNA(VLOOKUP($A7,'Daily Report'!$B:$AU,MATCH(G$2,'Daily Report'!$C$3:$XFD$3,0)-2,FALSE),"")</f>
        <v>LASACO</v>
      </c>
      <c r="G7" s="15">
        <f>_xlfn.IFNA(VLOOKUP(F7,'Daily Report'!$N:$AB,MATCH(G$2,'Daily Report'!$N$3:$AB$3,0),FALSE),"")</f>
        <v>0.13333333333333353</v>
      </c>
      <c r="H7" s="14" t="str">
        <f>_xlfn.IFNA(VLOOKUP($A7,'Daily Report'!$D:$AU,MATCH(I$2,'Daily Report'!$E$3:$XFD$3,0)-4,FALSE),"")</f>
        <v>UBN</v>
      </c>
      <c r="I7" s="15">
        <f>_xlfn.IFNA(VLOOKUP(H7,'Daily Report'!$N:$AB,MATCH(I$2,'Daily Report'!$N$3:$AB$3,0),FALSE),"")</f>
        <v>0.11206896551724155</v>
      </c>
      <c r="J7" s="14" t="str">
        <f>_xlfn.IFNA(VLOOKUP($A7,'Daily Report'!$E:$AU,MATCH(K$2,'Daily Report'!$F$3:$XFD$3,0)-5,FALSE),"")</f>
        <v>STERLNBANK</v>
      </c>
      <c r="K7" s="15">
        <f>_xlfn.IFNA(VLOOKUP(J7,'Daily Report'!$N:$AB,MATCH(K$2,'Daily Report'!$N$3:$AB$3,0),FALSE),"")</f>
        <v>0.81395348837209291</v>
      </c>
      <c r="L7" s="14" t="str">
        <f>_xlfn.IFNA(_xlfn.IFNA(_xlfn.IFNA(VLOOKUP($A7,'Daily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Report'!$G$3:$XFD$3,0)-6,FALSE)),"")</f>
        <v>IKEJAHOTEL</v>
      </c>
      <c r="M7" s="15">
        <f>_xlfn.IFNA(VLOOKUP(L7,'Daily Report'!$N:$AB,MATCH(M$2,'Daily Report'!$N$3:$AB$3,0),FALSE),"")</f>
        <v>0.84810126582278467</v>
      </c>
    </row>
    <row r="8" spans="1:13 16382:16383" x14ac:dyDescent="0.25">
      <c r="A8" s="5">
        <v>6</v>
      </c>
      <c r="B8" s="61" t="str">
        <f>_xlfn.IFNA(_xlfn.IFNA(VLOOKUP(A8,'Daily Report'!$A:$AU,MATCH(C$2,'Daily Report'!$B$3:$XFD$3,0)-1,FALSE),VLOOKUP(A8+0.5,'Daily Report'!$A:$AU,MATCH(C$2,'Daily Report'!$B$3:$XFD$3,0)-1,FALSE)),"")</f>
        <v>NB</v>
      </c>
      <c r="C8" s="15">
        <f>_xlfn.IFNA(VLOOKUP(B8,'Daily Report'!$N:$AB,MATCH(C$2,'Daily Report'!$N$3:$AB$3,0),FALSE),"")</f>
        <v>2.7551020408163263E-2</v>
      </c>
      <c r="D8" s="64" t="str">
        <f>_xlfn.IFNA(VLOOKUP($A8,'Daily Report'!$C:$AU,MATCH(E$2,'Daily Report'!$D$3:$XFD$3,0)-3,FALSE),"")</f>
        <v>LEARNAFRCA</v>
      </c>
      <c r="E8" s="15">
        <f>_xlfn.IFNA(VLOOKUP(D8,'Daily Report'!$N:$AB,MATCH(E$2,'Daily Report'!$N$3:$AB$3,0),FALSE),"")</f>
        <v>4.4776119402984982E-2</v>
      </c>
      <c r="F8" s="14" t="str">
        <f>_xlfn.IFNA(VLOOKUP($A8,'Daily Report'!$B:$AU,MATCH(G$2,'Daily Report'!$C$3:$XFD$3,0)-2,FALSE),"")</f>
        <v>WAPCO</v>
      </c>
      <c r="G8" s="15">
        <f>_xlfn.IFNA(VLOOKUP(F8,'Daily Report'!$N:$AB,MATCH(G$2,'Daily Report'!$N$3:$AB$3,0),FALSE),"")</f>
        <v>9.1666666666666563E-2</v>
      </c>
      <c r="H8" s="14" t="str">
        <f>_xlfn.IFNA(VLOOKUP($A8,'Daily Report'!$D:$AU,MATCH(I$2,'Daily Report'!$E$3:$XFD$3,0)-4,FALSE),"")</f>
        <v>LEARNAFRCA</v>
      </c>
      <c r="I8" s="15">
        <f>_xlfn.IFNA(VLOOKUP(H8,'Daily Report'!$N:$AB,MATCH(I$2,'Daily Report'!$N$3:$AB$3,0),FALSE),"")</f>
        <v>0.11111111111111094</v>
      </c>
      <c r="J8" s="14" t="str">
        <f>_xlfn.IFNA(VLOOKUP($A8,'Daily Report'!$E:$AU,MATCH(K$2,'Daily Report'!$F$3:$XFD$3,0)-5,FALSE),"")</f>
        <v>OKOMUOIL</v>
      </c>
      <c r="K8" s="15">
        <f>_xlfn.IFNA(VLOOKUP(J8,'Daily Report'!$N:$AB,MATCH(K$2,'Daily Report'!$N$3:$AB$3,0),FALSE),"")</f>
        <v>0.77142857142857135</v>
      </c>
      <c r="L8" s="14" t="str">
        <f>_xlfn.IFNA(_xlfn.IFNA(_xlfn.IFNA(VLOOKUP($A8,'Daily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Report'!$G$3:$XFD$3,0)-6,FALSE)),"")</f>
        <v>OKOMUOIL</v>
      </c>
      <c r="M8" s="15">
        <f>_xlfn.IFNA(VLOOKUP(L8,'Daily Report'!$N:$AB,MATCH(M$2,'Daily Report'!$N$3:$AB$3,0),FALSE),"")</f>
        <v>0.69039684943956381</v>
      </c>
    </row>
    <row r="9" spans="1:13 16382:16383" x14ac:dyDescent="0.25">
      <c r="A9" s="5">
        <v>7</v>
      </c>
      <c r="B9" s="61" t="str">
        <f>_xlfn.IFNA(_xlfn.IFNA(VLOOKUP(A9,'Daily Report'!$A:$AU,MATCH(C$2,'Daily Report'!$B$3:$XFD$3,0)-1,FALSE),VLOOKUP(A9+0.5,'Daily Report'!$A:$AU,MATCH(C$2,'Daily Report'!$B$3:$XFD$3,0)-1,FALSE)),"")</f>
        <v>FLOURMILL</v>
      </c>
      <c r="C9" s="15">
        <f>_xlfn.IFNA(VLOOKUP(B9,'Daily Report'!$N:$AB,MATCH(C$2,'Daily Report'!$N$3:$AB$3,0),FALSE),"")</f>
        <v>2.7397260273972712E-2</v>
      </c>
      <c r="D9" s="64" t="str">
        <f>_xlfn.IFNA(VLOOKUP($A9,'Daily Report'!$C:$AU,MATCH(E$2,'Daily Report'!$D$3:$XFD$3,0)-3,FALSE),"")</f>
        <v>UNILEVER</v>
      </c>
      <c r="E9" s="15">
        <f>_xlfn.IFNA(VLOOKUP(D9,'Daily Report'!$N:$AB,MATCH(E$2,'Daily Report'!$N$3:$AB$3,0),FALSE),"")</f>
        <v>4.2345276872964188E-2</v>
      </c>
      <c r="F9" s="14" t="str">
        <f>_xlfn.IFNA(VLOOKUP($A9,'Daily Report'!$B:$AU,MATCH(G$2,'Daily Report'!$C$3:$XFD$3,0)-2,FALSE),"")</f>
        <v>CADBURY</v>
      </c>
      <c r="G9" s="15">
        <f>_xlfn.IFNA(VLOOKUP(F9,'Daily Report'!$N:$AB,MATCH(G$2,'Daily Report'!$N$3:$AB$3,0),FALSE),"")</f>
        <v>8.0000000000000071E-2</v>
      </c>
      <c r="H9" s="14" t="str">
        <f>_xlfn.IFNA(VLOOKUP($A9,'Daily Report'!$D:$AU,MATCH(I$2,'Daily Report'!$E$3:$XFD$3,0)-4,FALSE),"")</f>
        <v>BOCGAS</v>
      </c>
      <c r="I9" s="15">
        <f>_xlfn.IFNA(VLOOKUP(H9,'Daily Report'!$N:$AB,MATCH(I$2,'Daily Report'!$N$3:$AB$3,0),FALSE),"")</f>
        <v>7.8384798099762509E-2</v>
      </c>
      <c r="J9" s="14" t="str">
        <f>_xlfn.IFNA(VLOOKUP($A9,'Daily Report'!$E:$AU,MATCH(K$2,'Daily Report'!$F$3:$XFD$3,0)-5,FALSE),"")</f>
        <v>DANGSUGAR</v>
      </c>
      <c r="K9" s="15">
        <f>_xlfn.IFNA(VLOOKUP(J9,'Daily Report'!$N:$AB,MATCH(K$2,'Daily Report'!$N$3:$AB$3,0),FALSE),"")</f>
        <v>0.73343605546995372</v>
      </c>
      <c r="L9" s="14" t="str">
        <f>_xlfn.IFNA(_xlfn.IFNA(_xlfn.IFNA(VLOOKUP($A9,'Daily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Report'!$G$3:$XFD$3,0)-6,FALSE)),"")</f>
        <v>STANBIC</v>
      </c>
      <c r="M9" s="15">
        <f>_xlfn.IFNA(VLOOKUP(L9,'Daily Report'!$N:$AB,MATCH(M$2,'Daily Report'!$N$3:$AB$3,0),FALSE),"")</f>
        <v>0.40066347217102849</v>
      </c>
    </row>
    <row r="10" spans="1:13 16382:16383" x14ac:dyDescent="0.25">
      <c r="A10" s="5">
        <v>8</v>
      </c>
      <c r="B10" s="61" t="str">
        <f>_xlfn.IFNA(_xlfn.IFNA(VLOOKUP(A10,'Daily Report'!$A:$AU,MATCH(C$2,'Daily Report'!$B$3:$XFD$3,0)-1,FALSE),VLOOKUP(A10+0.5,'Daily Report'!$A:$AU,MATCH(C$2,'Daily Report'!$B$3:$XFD$3,0)-1,FALSE)),"")</f>
        <v>FIDELITYBK</v>
      </c>
      <c r="C10" s="15">
        <f>_xlfn.IFNA(VLOOKUP(B10,'Daily Report'!$N:$AB,MATCH(C$2,'Daily Report'!$N$3:$AB$3,0),FALSE),"")</f>
        <v>2.4096385542168752E-2</v>
      </c>
      <c r="D10" s="64" t="str">
        <f>_xlfn.IFNA(VLOOKUP($A10,'Daily Report'!$C:$AU,MATCH(E$2,'Daily Report'!$D$3:$XFD$3,0)-3,FALSE),"")</f>
        <v>DANGFLOUR</v>
      </c>
      <c r="E10" s="15">
        <f>_xlfn.IFNA(VLOOKUP(D10,'Daily Report'!$N:$AB,MATCH(E$2,'Daily Report'!$N$3:$AB$3,0),FALSE),"")</f>
        <v>2.8818443804034644E-2</v>
      </c>
      <c r="F10" s="14" t="str">
        <f>_xlfn.IFNA(VLOOKUP($A10,'Daily Report'!$B:$AU,MATCH(G$2,'Daily Report'!$C$3:$XFD$3,0)-2,FALSE),"")</f>
        <v>BOCGAS</v>
      </c>
      <c r="G10" s="15">
        <f>_xlfn.IFNA(VLOOKUP(F10,'Daily Report'!$N:$AB,MATCH(G$2,'Daily Report'!$N$3:$AB$3,0),FALSE),"")</f>
        <v>7.8384798099762509E-2</v>
      </c>
      <c r="H10" s="14" t="str">
        <f>_xlfn.IFNA(VLOOKUP($A10,'Daily Report'!$D:$AU,MATCH(I$2,'Daily Report'!$E$3:$XFD$3,0)-4,FALSE),"")</f>
        <v>MAYBAKER</v>
      </c>
      <c r="I10" s="15">
        <f>_xlfn.IFNA(VLOOKUP(H10,'Daily Report'!$N:$AB,MATCH(I$2,'Daily Report'!$N$3:$AB$3,0),FALSE),"")</f>
        <v>6.6666666666666652E-2</v>
      </c>
      <c r="J10" s="14" t="str">
        <f>_xlfn.IFNA(VLOOKUP($A10,'Daily Report'!$E:$AU,MATCH(K$2,'Daily Report'!$F$3:$XFD$3,0)-5,FALSE),"")</f>
        <v>CCNN</v>
      </c>
      <c r="K10" s="15">
        <f>_xlfn.IFNA(VLOOKUP(J10,'Daily Report'!$N:$AB,MATCH(K$2,'Daily Report'!$N$3:$AB$3,0),FALSE),"")</f>
        <v>0.71673819742489275</v>
      </c>
      <c r="L10" s="14" t="str">
        <f>_xlfn.IFNA(_xlfn.IFNA(_xlfn.IFNA(VLOOKUP($A10,'Daily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Report'!$G$3:$XFD$3,0)-6,FALSE)),"")</f>
        <v>MAYBAKER</v>
      </c>
      <c r="M10" s="15">
        <f>_xlfn.IFNA(VLOOKUP(L10,'Daily Report'!$N:$AB,MATCH(M$2,'Daily Report'!$N$3:$AB$3,0),FALSE),"")</f>
        <v>0.37931034482758608</v>
      </c>
    </row>
    <row r="11" spans="1:13 16382:16383" x14ac:dyDescent="0.25">
      <c r="A11" s="5">
        <v>9</v>
      </c>
      <c r="B11" s="61" t="str">
        <f>_xlfn.IFNA(_xlfn.IFNA(VLOOKUP(A11,'Daily Report'!$A:$AU,MATCH(C$2,'Daily Report'!$B$3:$XFD$3,0)-1,FALSE),VLOOKUP(A11+0.5,'Daily Report'!$A:$AU,MATCH(C$2,'Daily Report'!$B$3:$XFD$3,0)-1,FALSE)),"")</f>
        <v>MOBIL</v>
      </c>
      <c r="C11" s="15">
        <f>_xlfn.IFNA(VLOOKUP(B11,'Daily Report'!$N:$AB,MATCH(C$2,'Daily Report'!$N$3:$AB$3,0),FALSE),"")</f>
        <v>7.194244604316502E-3</v>
      </c>
      <c r="D11" s="64" t="str">
        <f>_xlfn.IFNA(VLOOKUP($A11,'Daily Report'!$C:$AU,MATCH(E$2,'Daily Report'!$D$3:$XFD$3,0)-3,FALSE),"")</f>
        <v>CADBURY</v>
      </c>
      <c r="E11" s="15">
        <f>_xlfn.IFNA(VLOOKUP(D11,'Daily Report'!$N:$AB,MATCH(E$2,'Daily Report'!$N$3:$AB$3,0),FALSE),"")</f>
        <v>2.8571428571428692E-2</v>
      </c>
      <c r="F11" s="14" t="str">
        <f>_xlfn.IFNA(VLOOKUP($A11,'Daily Report'!$B:$AU,MATCH(G$2,'Daily Report'!$C$3:$XFD$3,0)-2,FALSE),"")</f>
        <v>SOVRENINS</v>
      </c>
      <c r="G11" s="15">
        <f>_xlfn.IFNA(VLOOKUP(F11,'Daily Report'!$N:$AB,MATCH(G$2,'Daily Report'!$N$3:$AB$3,0),FALSE),"")</f>
        <v>4.7619047619047672E-2</v>
      </c>
      <c r="H11" s="14" t="str">
        <f>_xlfn.IFNA(VLOOKUP($A11,'Daily Report'!$D:$AU,MATCH(I$2,'Daily Report'!$E$3:$XFD$3,0)-4,FALSE),"")</f>
        <v>NEIMETH</v>
      </c>
      <c r="I11" s="15">
        <f>_xlfn.IFNA(VLOOKUP(H11,'Daily Report'!$N:$AB,MATCH(I$2,'Daily Report'!$N$3:$AB$3,0),FALSE),"")</f>
        <v>6.3829787234042534E-2</v>
      </c>
      <c r="J11" s="14" t="str">
        <f>_xlfn.IFNA(VLOOKUP($A11,'Daily Report'!$E:$AU,MATCH(K$2,'Daily Report'!$F$3:$XFD$3,0)-5,FALSE),"")</f>
        <v>NASCON</v>
      </c>
      <c r="K11" s="15">
        <f>_xlfn.IFNA(VLOOKUP(J11,'Daily Report'!$N:$AB,MATCH(K$2,'Daily Report'!$N$3:$AB$3,0),FALSE),"")</f>
        <v>0.6875</v>
      </c>
      <c r="L11" s="14" t="str">
        <f>_xlfn.IFNA(_xlfn.IFNA(_xlfn.IFNA(VLOOKUP($A11,'Daily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Report'!$G$3:$XFD$3,0)-6,FALSE)),"")</f>
        <v>LINKASSURE</v>
      </c>
      <c r="M11" s="15">
        <f>_xlfn.IFNA(VLOOKUP(L11,'Daily Report'!$N:$AB,MATCH(M$2,'Daily Report'!$N$3:$AB$3,0),FALSE),"")</f>
        <v>0.28000000000000003</v>
      </c>
    </row>
    <row r="12" spans="1:13 16382:16383" ht="13.5" thickBot="1" x14ac:dyDescent="0.3">
      <c r="A12" s="5">
        <v>10</v>
      </c>
      <c r="B12" s="62" t="str">
        <f>_xlfn.IFNA(_xlfn.IFNA(VLOOKUP(A12,'Daily Report'!$A:$AU,MATCH(C$2,'Daily Report'!$B$3:$XFD$3,0)-1,FALSE),VLOOKUP(A12+0.5,'Daily Report'!$A:$AU,MATCH(C$2,'Daily Report'!$B$3:$XFD$3,0)-1,FALSE)),"")</f>
        <v/>
      </c>
      <c r="C12" s="17" t="str">
        <f>_xlfn.IFNA(VLOOKUP(B12,'Daily Report'!$N:$AB,MATCH(C$2,'Daily Report'!$N$3:$AB$3,0),FALSE),"")</f>
        <v/>
      </c>
      <c r="D12" s="65" t="str">
        <f>_xlfn.IFNA(VLOOKUP($A12,'Daily Report'!$C:$AU,MATCH(E$2,'Daily Report'!$D$3:$XFD$3,0)-3,FALSE),"")</f>
        <v>IKEJAHOTEL</v>
      </c>
      <c r="E12" s="17">
        <f>_xlfn.IFNA(VLOOKUP(D12,'Daily Report'!$N:$AB,MATCH(E$2,'Daily Report'!$N$3:$AB$3,0),FALSE),"")</f>
        <v>2.0979020979021046E-2</v>
      </c>
      <c r="F12" s="16" t="str">
        <f>_xlfn.IFNA(VLOOKUP($A12,'Daily Report'!$B:$AU,MATCH(G$2,'Daily Report'!$C$3:$XFD$3,0)-2,FALSE),"")</f>
        <v>LEARNAFRCA</v>
      </c>
      <c r="G12" s="17">
        <f>_xlfn.IFNA(VLOOKUP(F12,'Daily Report'!$N:$AB,MATCH(G$2,'Daily Report'!$N$3:$AB$3,0),FALSE),"")</f>
        <v>2.9411764705882248E-2</v>
      </c>
      <c r="H12" s="16" t="str">
        <f>_xlfn.IFNA(VLOOKUP($A12,'Daily Report'!$D:$AU,MATCH(I$2,'Daily Report'!$E$3:$XFD$3,0)-4,FALSE),"")</f>
        <v/>
      </c>
      <c r="I12" s="17" t="str">
        <f>_xlfn.IFNA(VLOOKUP(H12,'Daily Report'!$N:$AB,MATCH(I$2,'Daily Report'!$N$3:$AB$3,0),FALSE),"")</f>
        <v/>
      </c>
      <c r="J12" s="16" t="str">
        <f>_xlfn.IFNA(VLOOKUP($A12,'Daily Report'!$E:$AU,MATCH(K$2,'Daily Report'!$F$3:$XFD$3,0)-5,FALSE),"")</f>
        <v>FBNH</v>
      </c>
      <c r="K12" s="17">
        <f>_xlfn.IFNA(VLOOKUP(J12,'Daily Report'!$N:$AB,MATCH(K$2,'Daily Report'!$N$3:$AB$3,0),FALSE),"")</f>
        <v>0.6568914956011731</v>
      </c>
      <c r="L12" s="16" t="str">
        <f>_xlfn.IFNA(_xlfn.IFNA(_xlfn.IFNA(VLOOKUP($A12,'Daily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Report'!$G$3:$XFD$3,0)-6,FALSE)),"")</f>
        <v>NASCON</v>
      </c>
      <c r="M12" s="17">
        <f>_xlfn.IFNA(VLOOKUP(L12,'Daily Report'!$N:$AB,MATCH(M$2,'Daily Report'!$N$3:$AB$3,0),FALSE),"")</f>
        <v>0.26168224299065423</v>
      </c>
    </row>
    <row r="13" spans="1:13 16382:16383" ht="13.5" thickBot="1" x14ac:dyDescent="0.3">
      <c r="A13" s="5"/>
      <c r="B13" s="7"/>
      <c r="C13" s="72" t="s">
        <v>113</v>
      </c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 16382:16383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3 16382:16383" x14ac:dyDescent="0.25">
      <c r="A15" s="5">
        <v>1</v>
      </c>
      <c r="B15" s="12" t="str">
        <f>_xlfn.IFNA(VLOOKUP($A3,'Daily Report'!G:$AU,MATCH(C$14,'Daily Report'!$H$3:$XFD$3,0)-7,FALSE),"")</f>
        <v>AIICO</v>
      </c>
      <c r="C15" s="66">
        <f>_xlfn.IFNA(VLOOKUP(B15,'Daily Report'!$N:$AB,MATCH(C$14,'Daily Report'!$N$3:$AB$3,0),FALSE),"")</f>
        <v>1.4952462060396234</v>
      </c>
      <c r="D15" s="63" t="str">
        <f>_xlfn.IFNA(VLOOKUP($A3,'Daily Report'!H:$AU,MATCH(E$14,'Daily Report'!$I$3:$XFD$3,0)-8,FALSE),"")</f>
        <v>IKEJAHOTEL</v>
      </c>
      <c r="E15" s="13">
        <f>_xlfn.IFNA(VLOOKUP(D15,'Daily Report'!$N:$AB,MATCH(E$14,'Daily Report'!$N$3:$AB$3,0),FALSE),"")</f>
        <v>-0.98835584172257906</v>
      </c>
      <c r="F15" s="63" t="str">
        <f>_xlfn.IFNA(VLOOKUP($A3,'Daily Report'!I:$AU,MATCH(G$14,'Daily Report'!$J$3:$XFD$3,0)-9,FALSE),"")</f>
        <v>AIICO</v>
      </c>
      <c r="G15" s="66">
        <f>_xlfn.IFNA(VLOOKUP(F15,'Daily Report'!$N:$AB,MATCH(G$14,'Daily Report'!$N$3:$AB$3,0),FALSE),"")</f>
        <v>1.0044311882131121</v>
      </c>
      <c r="H15" s="63" t="str">
        <f>_xlfn.IFNA(VLOOKUP($A3,'Daily Report'!J:$AU,MATCH(I$14,'Daily Report'!$K$3:$XFD$3,0)-10,FALSE),"")</f>
        <v>AIICO</v>
      </c>
      <c r="I15" s="13">
        <f>_xlfn.IFNA(VLOOKUP(H15,'Daily Report'!$N:$AB,MATCH(I$14,'Daily Report'!$N$3:$AB$3,0),FALSE),"")</f>
        <v>0.66878618113912169</v>
      </c>
      <c r="J15" s="63" t="str">
        <f>_xlfn.IFNA(VLOOKUP($A3,'Daily Report'!K:$AU,MATCH(K$14,'Daily Report'!$L$3:$XFD$3,0)-11,FALSE),"")</f>
        <v>ZENITHBANK</v>
      </c>
      <c r="K15" s="13">
        <f>_xlfn.IFNA(VLOOKUP(J15,'Daily Report'!$N:$AB,MATCH(K$14,'Daily Report'!$N$3:$AB$3,0),FALSE),"")</f>
        <v>0.15338630136986303</v>
      </c>
      <c r="L15" s="63" t="str">
        <f>_xlfn.IFNA(VLOOKUP($A3,'Daily Report'!L:$AU,MATCH(M$14,'Daily Report'!$M$3:$XFD$3,0)-12,FALSE),"")</f>
        <v>AIICO</v>
      </c>
      <c r="M15" s="13">
        <f>_xlfn.IFNA(VLOOKUP(L15,'Daily Report'!$N:$AB,MATCH(M$14,'Daily Report'!$N$3:$AB$3,0),FALSE),"")</f>
        <v>5.7482777252048658</v>
      </c>
    </row>
    <row r="16" spans="1:13 16382:16383" x14ac:dyDescent="0.25">
      <c r="A16" s="5">
        <v>2</v>
      </c>
      <c r="B16" s="14" t="str">
        <f>_xlfn.IFNA(VLOOKUP($A4,'Daily Report'!G:$AU,MATCH(C$14,'Daily Report'!$H$3:$XFD$3,0)-7,FALSE),"")</f>
        <v>OANDO</v>
      </c>
      <c r="C16" s="67">
        <f>_xlfn.IFNA(VLOOKUP(B16,'Daily Report'!$N:$AB,MATCH(C$14,'Daily Report'!$N$3:$AB$3,0),FALSE),"")</f>
        <v>1.5970348787403241</v>
      </c>
      <c r="D16" s="64" t="str">
        <f>_xlfn.IFNA(VLOOKUP($A4,'Daily Report'!H:$AU,MATCH(E$14,'Daily Report'!$I$3:$XFD$3,0)-8,FALSE),"")</f>
        <v>SOVRENINS</v>
      </c>
      <c r="E16" s="15">
        <f>_xlfn.IFNA(VLOOKUP(D16,'Daily Report'!$N:$AB,MATCH(E$14,'Daily Report'!$N$3:$AB$3,0),FALSE),"")</f>
        <v>-0.89540127968733907</v>
      </c>
      <c r="F16" s="64" t="str">
        <f>_xlfn.IFNA(VLOOKUP($A4,'Daily Report'!I:$AU,MATCH(G$14,'Daily Report'!$J$3:$XFD$3,0)-9,FALSE),"")</f>
        <v>MBENEFIT</v>
      </c>
      <c r="G16" s="67">
        <f>_xlfn.IFNA(VLOOKUP(F16,'Daily Report'!$N:$AB,MATCH(G$14,'Daily Report'!$N$3:$AB$3,0),FALSE),"")</f>
        <v>1.2654668424002613</v>
      </c>
      <c r="H16" s="64" t="str">
        <f>_xlfn.IFNA(VLOOKUP($A4,'Daily Report'!J:$AU,MATCH(I$14,'Daily Report'!$K$3:$XFD$3,0)-10,FALSE),"")</f>
        <v>OANDO</v>
      </c>
      <c r="I16" s="15">
        <f>_xlfn.IFNA(VLOOKUP(H16,'Daily Report'!$N:$AB,MATCH(I$14,'Daily Report'!$N$3:$AB$3,0),FALSE),"")</f>
        <v>0.62616040094801129</v>
      </c>
      <c r="J16" s="64" t="str">
        <f>_xlfn.IFNA(VLOOKUP($A4,'Daily Report'!K:$AU,MATCH(K$14,'Daily Report'!$L$3:$XFD$3,0)-11,FALSE),"")</f>
        <v>LASACO</v>
      </c>
      <c r="K16" s="15">
        <f>_xlfn.IFNA(VLOOKUP(J16,'Daily Report'!$N:$AB,MATCH(K$14,'Daily Report'!$N$3:$AB$3,0),FALSE),"")</f>
        <v>0.14282142857142854</v>
      </c>
      <c r="L16" s="64" t="str">
        <f>_xlfn.IFNA(VLOOKUP($A4,'Daily Report'!L:$AU,MATCH(M$14,'Daily Report'!$M$3:$XFD$3,0)-12,FALSE),"")</f>
        <v>IKEJAHOTEL</v>
      </c>
      <c r="M16" s="15">
        <f>_xlfn.IFNA(VLOOKUP(L16,'Daily Report'!$N:$AB,MATCH(M$14,'Daily Report'!$N$3:$AB$3,0),FALSE),"")</f>
        <v>5.7053125752675165</v>
      </c>
    </row>
    <row r="17" spans="1:13" x14ac:dyDescent="0.25">
      <c r="A17" s="5">
        <v>3</v>
      </c>
      <c r="B17" s="14" t="str">
        <f>_xlfn.IFNA(VLOOKUP($A5,'Daily Report'!G:$AU,MATCH(C$14,'Daily Report'!$H$3:$XFD$3,0)-7,FALSE),"")</f>
        <v>ETI</v>
      </c>
      <c r="C17" s="67">
        <f>_xlfn.IFNA(VLOOKUP(B17,'Daily Report'!$N:$AB,MATCH(C$14,'Daily Report'!$N$3:$AB$3,0),FALSE),"")</f>
        <v>1.9000944407048295</v>
      </c>
      <c r="D17" s="64" t="str">
        <f>_xlfn.IFNA(VLOOKUP($A5,'Daily Report'!H:$AU,MATCH(E$14,'Daily Report'!$I$3:$XFD$3,0)-8,FALSE),"")</f>
        <v>TRANSCORP</v>
      </c>
      <c r="E17" s="15">
        <f>_xlfn.IFNA(VLOOKUP(D17,'Daily Report'!$N:$AB,MATCH(E$14,'Daily Report'!$N$3:$AB$3,0),FALSE),"")</f>
        <v>-0.86168640773718697</v>
      </c>
      <c r="F17" s="64" t="str">
        <f>_xlfn.IFNA(VLOOKUP($A5,'Daily Report'!I:$AU,MATCH(G$14,'Daily Report'!$J$3:$XFD$3,0)-9,FALSE),"")</f>
        <v>FCMB</v>
      </c>
      <c r="G17" s="67">
        <f>_xlfn.IFNA(VLOOKUP(F17,'Daily Report'!$N:$AB,MATCH(G$14,'Daily Report'!$N$3:$AB$3,0),FALSE),"")</f>
        <v>2.1260391591522785</v>
      </c>
      <c r="H17" s="64" t="str">
        <f>_xlfn.IFNA(VLOOKUP($A5,'Daily Report'!J:$AU,MATCH(I$14,'Daily Report'!$K$3:$XFD$3,0)-10,FALSE),"")</f>
        <v>ETI</v>
      </c>
      <c r="I17" s="15">
        <f>_xlfn.IFNA(VLOOKUP(H17,'Daily Report'!$N:$AB,MATCH(I$14,'Daily Report'!$N$3:$AB$3,0),FALSE),"")</f>
        <v>0.52628962991389816</v>
      </c>
      <c r="J17" s="64" t="str">
        <f>_xlfn.IFNA(VLOOKUP($A5,'Daily Report'!K:$AU,MATCH(K$14,'Daily Report'!$L$3:$XFD$3,0)-11,FALSE),"")</f>
        <v>UBA</v>
      </c>
      <c r="K17" s="15">
        <f>_xlfn.IFNA(VLOOKUP(J17,'Daily Report'!$N:$AB,MATCH(K$14,'Daily Report'!$N$3:$AB$3,0),FALSE),"")</f>
        <v>0.14052892561983471</v>
      </c>
      <c r="L17" s="64" t="str">
        <f>_xlfn.IFNA(VLOOKUP($A5,'Daily Report'!L:$AU,MATCH(M$14,'Daily Report'!$M$3:$XFD$3,0)-12,FALSE),"")</f>
        <v>FCMB</v>
      </c>
      <c r="M17" s="15">
        <f>_xlfn.IFNA(VLOOKUP(L17,'Daily Report'!$N:$AB,MATCH(M$14,'Daily Report'!$N$3:$AB$3,0),FALSE),"")</f>
        <v>5.3768067751386281</v>
      </c>
    </row>
    <row r="18" spans="1:13" x14ac:dyDescent="0.25">
      <c r="A18" s="5">
        <v>4</v>
      </c>
      <c r="B18" s="14" t="str">
        <f>_xlfn.IFNA(VLOOKUP($A6,'Daily Report'!G:$AU,MATCH(C$14,'Daily Report'!$H$3:$XFD$3,0)-7,FALSE),"")</f>
        <v>TRANSCORP</v>
      </c>
      <c r="C18" s="67">
        <f>_xlfn.IFNA(VLOOKUP(B18,'Daily Report'!$N:$AB,MATCH(C$14,'Daily Report'!$N$3:$AB$3,0),FALSE),"")</f>
        <v>1.9904569186176473</v>
      </c>
      <c r="D18" s="64" t="str">
        <f>_xlfn.IFNA(VLOOKUP($A6,'Daily Report'!H:$AU,MATCH(E$14,'Daily Report'!$I$3:$XFD$3,0)-8,FALSE),"")</f>
        <v>PRESTIGE</v>
      </c>
      <c r="E18" s="15">
        <f>_xlfn.IFNA(VLOOKUP(D18,'Daily Report'!$N:$AB,MATCH(E$14,'Daily Report'!$N$3:$AB$3,0),FALSE),"")</f>
        <v>-0.85481931666112987</v>
      </c>
      <c r="F18" s="64" t="str">
        <f>_xlfn.IFNA(VLOOKUP($A6,'Daily Report'!I:$AU,MATCH(G$14,'Daily Report'!$J$3:$XFD$3,0)-9,FALSE),"")</f>
        <v>ETERNA</v>
      </c>
      <c r="G18" s="67">
        <f>_xlfn.IFNA(VLOOKUP(F18,'Daily Report'!$N:$AB,MATCH(G$14,'Daily Report'!$N$3:$AB$3,0),FALSE),"")</f>
        <v>2.2269208632749273</v>
      </c>
      <c r="H18" s="64" t="str">
        <f>_xlfn.IFNA(VLOOKUP($A6,'Daily Report'!J:$AU,MATCH(I$14,'Daily Report'!$K$3:$XFD$3,0)-10,FALSE),"")</f>
        <v>TRANSCORP</v>
      </c>
      <c r="I18" s="15">
        <f>_xlfn.IFNA(VLOOKUP(H18,'Daily Report'!$N:$AB,MATCH(I$14,'Daily Report'!$N$3:$AB$3,0),FALSE),"")</f>
        <v>0.50239720872456273</v>
      </c>
      <c r="J18" s="64" t="str">
        <f>_xlfn.IFNA(VLOOKUP($A6,'Daily Report'!K:$AU,MATCH(K$14,'Daily Report'!$L$3:$XFD$3,0)-11,FALSE),"")</f>
        <v>TOTAL</v>
      </c>
      <c r="K18" s="15">
        <f>_xlfn.IFNA(VLOOKUP(J18,'Daily Report'!$N:$AB,MATCH(K$14,'Daily Report'!$N$3:$AB$3,0),FALSE),"")</f>
        <v>0.13793181818181818</v>
      </c>
      <c r="L18" s="64" t="str">
        <f>_xlfn.IFNA(VLOOKUP($A6,'Daily Report'!L:$AU,MATCH(M$14,'Daily Report'!$M$3:$XFD$3,0)-12,FALSE),"")</f>
        <v>MBENEFIT</v>
      </c>
      <c r="M18" s="15">
        <f>_xlfn.IFNA(VLOOKUP(L18,'Daily Report'!$N:$AB,MATCH(M$14,'Daily Report'!$N$3:$AB$3,0),FALSE),"")</f>
        <v>4.8769330987451038</v>
      </c>
    </row>
    <row r="19" spans="1:13" x14ac:dyDescent="0.25">
      <c r="A19" s="5">
        <v>5</v>
      </c>
      <c r="B19" s="14" t="str">
        <f>_xlfn.IFNA(VLOOKUP($A7,'Daily Report'!G:$AU,MATCH(C$14,'Daily Report'!$H$3:$XFD$3,0)-7,FALSE),"")</f>
        <v>FCMB</v>
      </c>
      <c r="C19" s="67">
        <f>_xlfn.IFNA(VLOOKUP(B19,'Daily Report'!$N:$AB,MATCH(C$14,'Daily Report'!$N$3:$AB$3,0),FALSE),"")</f>
        <v>2.0895662753995419</v>
      </c>
      <c r="D19" s="64" t="str">
        <f>_xlfn.IFNA(VLOOKUP($A7,'Daily Report'!H:$AU,MATCH(E$14,'Daily Report'!$I$3:$XFD$3,0)-8,FALSE),"")</f>
        <v>UNILEVER</v>
      </c>
      <c r="E19" s="15">
        <f>_xlfn.IFNA(VLOOKUP(D19,'Daily Report'!$N:$AB,MATCH(E$14,'Daily Report'!$N$3:$AB$3,0),FALSE),"")</f>
        <v>-0.8213895946135078</v>
      </c>
      <c r="F19" s="64" t="str">
        <f>_xlfn.IFNA(VLOOKUP($A7,'Daily Report'!I:$AU,MATCH(G$14,'Daily Report'!$J$3:$XFD$3,0)-9,FALSE),"")</f>
        <v>UBA</v>
      </c>
      <c r="G19" s="67">
        <f>_xlfn.IFNA(VLOOKUP(F19,'Daily Report'!$N:$AB,MATCH(G$14,'Daily Report'!$N$3:$AB$3,0),FALSE),"")</f>
        <v>2.4044255327993018</v>
      </c>
      <c r="H19" s="64" t="str">
        <f>_xlfn.IFNA(VLOOKUP($A7,'Daily Report'!J:$AU,MATCH(I$14,'Daily Report'!$K$3:$XFD$3,0)-10,FALSE),"")</f>
        <v>FCMB</v>
      </c>
      <c r="I19" s="15">
        <f>_xlfn.IFNA(VLOOKUP(H19,'Daily Report'!$N:$AB,MATCH(I$14,'Daily Report'!$N$3:$AB$3,0),FALSE),"")</f>
        <v>0.47856821378340436</v>
      </c>
      <c r="J19" s="64" t="str">
        <f>_xlfn.IFNA(VLOOKUP($A7,'Daily Report'!K:$AU,MATCH(K$14,'Daily Report'!$L$3:$XFD$3,0)-11,FALSE),"")</f>
        <v>CONOIL</v>
      </c>
      <c r="K19" s="15">
        <f>_xlfn.IFNA(VLOOKUP(J19,'Daily Report'!$N:$AB,MATCH(K$14,'Daily Report'!$N$3:$AB$3,0),FALSE),"")</f>
        <v>0.132013201320132</v>
      </c>
      <c r="L19" s="64" t="str">
        <f>_xlfn.IFNA(VLOOKUP($A7,'Daily Report'!L:$AU,MATCH(M$14,'Daily Report'!$M$3:$XFD$3,0)-12,FALSE),"")</f>
        <v>HONYFLOUR</v>
      </c>
      <c r="M19" s="15">
        <f>_xlfn.IFNA(VLOOKUP(L19,'Daily Report'!$N:$AB,MATCH(M$14,'Daily Report'!$N$3:$AB$3,0),FALSE),"")</f>
        <v>4.8106051210853646</v>
      </c>
    </row>
    <row r="20" spans="1:13" x14ac:dyDescent="0.25">
      <c r="A20" s="5">
        <v>6</v>
      </c>
      <c r="B20" s="14" t="str">
        <f>_xlfn.IFNA(VLOOKUP($A8,'Daily Report'!G:$AU,MATCH(C$14,'Daily Report'!$H$3:$XFD$3,0)-7,FALSE),"")</f>
        <v>FIDELITYBK</v>
      </c>
      <c r="C20" s="67">
        <f>_xlfn.IFNA(VLOOKUP(B20,'Daily Report'!$N:$AB,MATCH(C$14,'Daily Report'!$N$3:$AB$3,0),FALSE),"")</f>
        <v>2.1481723807031319</v>
      </c>
      <c r="D20" s="64" t="str">
        <f>_xlfn.IFNA(VLOOKUP($A8,'Daily Report'!H:$AU,MATCH(E$14,'Daily Report'!$I$3:$XFD$3,0)-8,FALSE),"")</f>
        <v>CONOIL</v>
      </c>
      <c r="E20" s="15">
        <f>_xlfn.IFNA(VLOOKUP(D20,'Daily Report'!$N:$AB,MATCH(E$14,'Daily Report'!$N$3:$AB$3,0),FALSE),"")</f>
        <v>-0.70922542557699386</v>
      </c>
      <c r="F20" s="64" t="str">
        <f>_xlfn.IFNA(VLOOKUP($A8,'Daily Report'!I:$AU,MATCH(G$14,'Daily Report'!$J$3:$XFD$3,0)-9,FALSE),"")</f>
        <v>FIDELITYBK</v>
      </c>
      <c r="G20" s="67">
        <f>_xlfn.IFNA(VLOOKUP(F20,'Daily Report'!$N:$AB,MATCH(G$14,'Daily Report'!$N$3:$AB$3,0),FALSE),"")</f>
        <v>2.4794338523056374</v>
      </c>
      <c r="H20" s="64" t="str">
        <f>_xlfn.IFNA(VLOOKUP($A8,'Daily Report'!J:$AU,MATCH(I$14,'Daily Report'!$K$3:$XFD$3,0)-10,FALSE),"")</f>
        <v>FIDELITYBK</v>
      </c>
      <c r="I20" s="15">
        <f>_xlfn.IFNA(VLOOKUP(H20,'Daily Report'!$N:$AB,MATCH(I$14,'Daily Report'!$N$3:$AB$3,0),FALSE),"")</f>
        <v>0.46551199009116934</v>
      </c>
      <c r="J20" s="64" t="str">
        <f>_xlfn.IFNA(VLOOKUP($A8,'Daily Report'!K:$AU,MATCH(K$14,'Daily Report'!$L$3:$XFD$3,0)-11,FALSE),"")</f>
        <v>UPL</v>
      </c>
      <c r="K20" s="15">
        <f>_xlfn.IFNA(VLOOKUP(J20,'Daily Report'!$N:$AB,MATCH(K$14,'Daily Report'!$N$3:$AB$3,0),FALSE),"")</f>
        <v>0.13043478260869565</v>
      </c>
      <c r="L20" s="64" t="str">
        <f>_xlfn.IFNA(VLOOKUP($A8,'Daily Report'!L:$AU,MATCH(M$14,'Daily Report'!$M$3:$XFD$3,0)-12,FALSE),"")</f>
        <v>UPL</v>
      </c>
      <c r="M20" s="15">
        <f>_xlfn.IFNA(VLOOKUP(L20,'Daily Report'!$N:$AB,MATCH(M$14,'Daily Report'!$N$3:$AB$3,0),FALSE),"")</f>
        <v>4.5347383080756414</v>
      </c>
    </row>
    <row r="21" spans="1:13" x14ac:dyDescent="0.25">
      <c r="A21" s="5">
        <v>7</v>
      </c>
      <c r="B21" s="14" t="str">
        <f>_xlfn.IFNA(VLOOKUP($A9,'Daily Report'!G:$AU,MATCH(C$14,'Daily Report'!$H$3:$XFD$3,0)-7,FALSE),"")</f>
        <v>IKEJAHOTEL</v>
      </c>
      <c r="C21" s="67">
        <f>_xlfn.IFNA(VLOOKUP(B21,'Daily Report'!$N:$AB,MATCH(C$14,'Daily Report'!$N$3:$AB$3,0),FALSE),"")</f>
        <v>2.220455073871928</v>
      </c>
      <c r="D21" s="64" t="str">
        <f>_xlfn.IFNA(VLOOKUP($A9,'Daily Report'!H:$AU,MATCH(E$14,'Daily Report'!$I$3:$XFD$3,0)-8,FALSE),"")</f>
        <v>UPL</v>
      </c>
      <c r="E21" s="15">
        <f>_xlfn.IFNA(VLOOKUP(D21,'Daily Report'!$N:$AB,MATCH(E$14,'Daily Report'!$N$3:$AB$3,0),FALSE),"")</f>
        <v>-0.70792459489664306</v>
      </c>
      <c r="F21" s="64" t="str">
        <f>_xlfn.IFNA(VLOOKUP($A9,'Daily Report'!I:$AU,MATCH(G$14,'Daily Report'!$J$3:$XFD$3,0)-9,FALSE),"")</f>
        <v>REGALINS</v>
      </c>
      <c r="G21" s="67">
        <f>_xlfn.IFNA(VLOOKUP(F21,'Daily Report'!$N:$AB,MATCH(G$14,'Daily Report'!$N$3:$AB$3,0),FALSE),"")</f>
        <v>2.4998136633266044</v>
      </c>
      <c r="H21" s="64" t="str">
        <f>_xlfn.IFNA(VLOOKUP($A9,'Daily Report'!J:$AU,MATCH(I$14,'Daily Report'!$K$3:$XFD$3,0)-10,FALSE),"")</f>
        <v>IKEJAHOTEL</v>
      </c>
      <c r="I21" s="15">
        <f>_xlfn.IFNA(VLOOKUP(H21,'Daily Report'!$N:$AB,MATCH(I$14,'Daily Report'!$N$3:$AB$3,0),FALSE),"")</f>
        <v>0.45035813233376787</v>
      </c>
      <c r="J21" s="64" t="str">
        <f>_xlfn.IFNA(VLOOKUP($A9,'Daily Report'!K:$AU,MATCH(K$14,'Daily Report'!$L$3:$XFD$3,0)-11,FALSE),"")</f>
        <v>ETERNA</v>
      </c>
      <c r="K21" s="15">
        <f>_xlfn.IFNA(VLOOKUP(J21,'Daily Report'!$N:$AB,MATCH(K$14,'Daily Report'!$N$3:$AB$3,0),FALSE),"")</f>
        <v>0.12693333333333331</v>
      </c>
      <c r="L21" s="64" t="str">
        <f>_xlfn.IFNA(VLOOKUP($A9,'Daily Report'!L:$AU,MATCH(M$14,'Daily Report'!$M$3:$XFD$3,0)-12,FALSE),"")</f>
        <v>UNIONDAC</v>
      </c>
      <c r="M21" s="15">
        <f>_xlfn.IFNA(VLOOKUP(L21,'Daily Report'!$N:$AB,MATCH(M$14,'Daily Report'!$N$3:$AB$3,0),FALSE),"")</f>
        <v>4.278934177090191</v>
      </c>
    </row>
    <row r="22" spans="1:13" x14ac:dyDescent="0.25">
      <c r="A22" s="5">
        <v>8</v>
      </c>
      <c r="B22" s="14" t="str">
        <f>_xlfn.IFNA(VLOOKUP($A10,'Daily Report'!G:$AU,MATCH(C$14,'Daily Report'!$H$3:$XFD$3,0)-7,FALSE),"")</f>
        <v>CILEASING</v>
      </c>
      <c r="C22" s="67">
        <f>_xlfn.IFNA(VLOOKUP(B22,'Daily Report'!$N:$AB,MATCH(C$14,'Daily Report'!$N$3:$AB$3,0),FALSE),"")</f>
        <v>2.4637783403074387</v>
      </c>
      <c r="D22" s="64" t="str">
        <f>_xlfn.IFNA(VLOOKUP($A10,'Daily Report'!H:$AU,MATCH(E$14,'Daily Report'!$I$3:$XFD$3,0)-8,FALSE),"")</f>
        <v>ETI</v>
      </c>
      <c r="E22" s="15">
        <f>_xlfn.IFNA(VLOOKUP(D22,'Daily Report'!$N:$AB,MATCH(E$14,'Daily Report'!$N$3:$AB$3,0),FALSE),"")</f>
        <v>-0.69088934680779257</v>
      </c>
      <c r="F22" s="64" t="str">
        <f>_xlfn.IFNA(VLOOKUP($A10,'Daily Report'!I:$AU,MATCH(G$14,'Daily Report'!$J$3:$XFD$3,0)-9,FALSE),"")</f>
        <v>ACCESS</v>
      </c>
      <c r="G22" s="67">
        <f>_xlfn.IFNA(VLOOKUP(F22,'Daily Report'!$N:$AB,MATCH(G$14,'Daily Report'!$N$3:$AB$3,0),FALSE),"")</f>
        <v>2.600355822536264</v>
      </c>
      <c r="H22" s="64" t="str">
        <f>_xlfn.IFNA(VLOOKUP($A10,'Daily Report'!J:$AU,MATCH(I$14,'Daily Report'!$K$3:$XFD$3,0)-10,FALSE),"")</f>
        <v>CILEASING</v>
      </c>
      <c r="I22" s="15">
        <f>_xlfn.IFNA(VLOOKUP(H22,'Daily Report'!$N:$AB,MATCH(I$14,'Daily Report'!$N$3:$AB$3,0),FALSE),"")</f>
        <v>0.40588066858125582</v>
      </c>
      <c r="J22" s="64" t="str">
        <f>_xlfn.IFNA(VLOOKUP($A10,'Daily Report'!K:$AU,MATCH(K$14,'Daily Report'!$L$3:$XFD$3,0)-11,FALSE),"")</f>
        <v>LEARNAFRCA</v>
      </c>
      <c r="K22" s="15">
        <f>_xlfn.IFNA(VLOOKUP(J22,'Daily Report'!$N:$AB,MATCH(K$14,'Daily Report'!$N$3:$AB$3,0),FALSE),"")</f>
        <v>0.12503482142857142</v>
      </c>
      <c r="L22" s="64" t="str">
        <f>_xlfn.IFNA(VLOOKUP($A10,'Daily Report'!L:$AU,MATCH(M$14,'Daily Report'!$M$3:$XFD$3,0)-12,FALSE),"")</f>
        <v>FIDELITYBK</v>
      </c>
      <c r="M22" s="15">
        <f>_xlfn.IFNA(VLOOKUP(L22,'Daily Report'!$N:$AB,MATCH(M$14,'Daily Report'!$N$3:$AB$3,0),FALSE),"")</f>
        <v>3.6614902002629597</v>
      </c>
    </row>
    <row r="23" spans="1:13" x14ac:dyDescent="0.25">
      <c r="A23" s="5">
        <v>9</v>
      </c>
      <c r="B23" s="14" t="str">
        <f>_xlfn.IFNA(VLOOKUP($A11,'Daily Report'!G:$AU,MATCH(C$14,'Daily Report'!$H$3:$XFD$3,0)-7,FALSE),"")</f>
        <v>MBENEFIT</v>
      </c>
      <c r="C23" s="67">
        <f>_xlfn.IFNA(VLOOKUP(B23,'Daily Report'!$N:$AB,MATCH(C$14,'Daily Report'!$N$3:$AB$3,0),FALSE),"")</f>
        <v>2.5147424996735515</v>
      </c>
      <c r="D23" s="64" t="str">
        <f>_xlfn.IFNA(VLOOKUP($A11,'Daily Report'!H:$AU,MATCH(E$14,'Daily Report'!$I$3:$XFD$3,0)-8,FALSE),"")</f>
        <v>FBNH</v>
      </c>
      <c r="E23" s="15">
        <f>_xlfn.IFNA(VLOOKUP(D23,'Daily Report'!$N:$AB,MATCH(E$14,'Daily Report'!$N$3:$AB$3,0),FALSE),"")</f>
        <v>-0.66187704787587798</v>
      </c>
      <c r="F23" s="64" t="str">
        <f>_xlfn.IFNA(VLOOKUP($A11,'Daily Report'!I:$AU,MATCH(G$14,'Daily Report'!$J$3:$XFD$3,0)-9,FALSE),"")</f>
        <v>LASACO</v>
      </c>
      <c r="G23" s="67">
        <f>_xlfn.IFNA(VLOOKUP(F23,'Daily Report'!$N:$AB,MATCH(G$14,'Daily Report'!$N$3:$AB$3,0),FALSE),"")</f>
        <v>2.6540585591231451</v>
      </c>
      <c r="H23" s="64" t="str">
        <f>_xlfn.IFNA(VLOOKUP($A11,'Daily Report'!J:$AU,MATCH(I$14,'Daily Report'!$K$3:$XFD$3,0)-10,FALSE),"")</f>
        <v>MBENEFIT</v>
      </c>
      <c r="I23" s="15">
        <f>_xlfn.IFNA(VLOOKUP(H23,'Daily Report'!$N:$AB,MATCH(I$14,'Daily Report'!$N$3:$AB$3,0),FALSE),"")</f>
        <v>0.39765502834974709</v>
      </c>
      <c r="J23" s="64" t="str">
        <f>_xlfn.IFNA(VLOOKUP($A11,'Daily Report'!K:$AU,MATCH(K$14,'Daily Report'!$L$3:$XFD$3,0)-11,FALSE),"")</f>
        <v>CUTIX</v>
      </c>
      <c r="K23" s="15">
        <f>_xlfn.IFNA(VLOOKUP(J23,'Daily Report'!$N:$AB,MATCH(K$14,'Daily Report'!$N$3:$AB$3,0),FALSE),"")</f>
        <v>0.12499062500000002</v>
      </c>
      <c r="L23" s="64" t="str">
        <f>_xlfn.IFNA(VLOOKUP($A11,'Daily Report'!L:$AU,MATCH(M$14,'Daily Report'!$M$3:$XFD$3,0)-12,FALSE),"")</f>
        <v>ETERNA</v>
      </c>
      <c r="M23" s="15">
        <f>_xlfn.IFNA(VLOOKUP(L23,'Daily Report'!$N:$AB,MATCH(M$14,'Daily Report'!$N$3:$AB$3,0),FALSE),"")</f>
        <v>3.3524272057719431</v>
      </c>
    </row>
    <row r="24" spans="1:13" ht="13.5" thickBot="1" x14ac:dyDescent="0.3">
      <c r="A24" s="5">
        <v>10</v>
      </c>
      <c r="B24" s="16" t="str">
        <f>_xlfn.IFNA(VLOOKUP($A12,'Daily Report'!G:$AU,MATCH(C$14,'Daily Report'!$H$3:$XFD$3,0)-7,FALSE),"")</f>
        <v>UBA</v>
      </c>
      <c r="C24" s="68">
        <f>_xlfn.IFNA(VLOOKUP(B24,'Daily Report'!$N:$AB,MATCH(C$14,'Daily Report'!$N$3:$AB$3,0),FALSE),"")</f>
        <v>2.63220832750264</v>
      </c>
      <c r="D24" s="65" t="str">
        <f>_xlfn.IFNA(VLOOKUP($A12,'Daily Report'!H:$AU,MATCH(E$14,'Daily Report'!$I$3:$XFD$3,0)-8,FALSE),"")</f>
        <v>DANGCEM</v>
      </c>
      <c r="E24" s="17">
        <f>_xlfn.IFNA(VLOOKUP(D24,'Daily Report'!$N:$AB,MATCH(E$14,'Daily Report'!$N$3:$AB$3,0),FALSE),"")</f>
        <v>-0.6169806890153029</v>
      </c>
      <c r="F24" s="65" t="str">
        <f>_xlfn.IFNA(VLOOKUP($A12,'Daily Report'!I:$AU,MATCH(G$14,'Daily Report'!$J$3:$XFD$3,0)-9,FALSE),"")</f>
        <v>PRESCO</v>
      </c>
      <c r="G24" s="68">
        <f>_xlfn.IFNA(VLOOKUP(F24,'Daily Report'!$N:$AB,MATCH(G$14,'Daily Report'!$N$3:$AB$3,0),FALSE),"")</f>
        <v>2.6545146104432487</v>
      </c>
      <c r="H24" s="65" t="str">
        <f>_xlfn.IFNA(VLOOKUP($A12,'Daily Report'!J:$AU,MATCH(I$14,'Daily Report'!$K$3:$XFD$3,0)-10,FALSE),"")</f>
        <v>UBA</v>
      </c>
      <c r="I24" s="17">
        <f>_xlfn.IFNA(VLOOKUP(H24,'Daily Report'!$N:$AB,MATCH(I$14,'Daily Report'!$N$3:$AB$3,0),FALSE),"")</f>
        <v>0.37990913923928271</v>
      </c>
      <c r="J24" s="65" t="str">
        <f>_xlfn.IFNA(VLOOKUP($A12,'Daily Report'!K:$AU,MATCH(K$14,'Daily Report'!$L$3:$XFD$3,0)-11,FALSE),"")</f>
        <v>DANGSUGAR</v>
      </c>
      <c r="K24" s="17">
        <f>_xlfn.IFNA(VLOOKUP(J24,'Daily Report'!$N:$AB,MATCH(K$14,'Daily Report'!$N$3:$AB$3,0),FALSE),"")</f>
        <v>0.11894786729857819</v>
      </c>
      <c r="L24" s="65" t="str">
        <f>_xlfn.IFNA(VLOOKUP($A12,'Daily Report'!L:$AU,MATCH(M$14,'Daily Report'!$M$3:$XFD$3,0)-12,FALSE),"")</f>
        <v>MRS</v>
      </c>
      <c r="M24" s="17">
        <f>_xlfn.IFNA(VLOOKUP(L24,'Daily Report'!$N:$AB,MATCH(M$14,'Daily Report'!$N$3:$AB$3,0),FALSE),"")</f>
        <v>3.3508093979760201</v>
      </c>
    </row>
  </sheetData>
  <sheetProtection algorithmName="SHA-512" hashValue="kuTh7Eb/kakAMGoadrZFj+sMjOYuZEcO7lv7uyjYnJabDRQzEHeeexhiqM0AGo7oZzJSK63Qd6Fvsm2Kuau1vQ==" saltValue="5RIp0V61KWbcQAosomrO5Q==" spinCount="100000"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XFB92"/>
  <sheetViews>
    <sheetView tabSelected="1"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O1" sqref="O1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31" max="31" width="14.7109375" bestFit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  <col min="16381" max="16381" width="7" bestFit="1" customWidth="1"/>
    <col min="16382" max="16382" width="6.85546875" bestFit="1" customWidth="1"/>
  </cols>
  <sheetData>
    <row r="1" spans="1:28 16381:16382" ht="121.5" customHeight="1" thickBot="1" x14ac:dyDescent="0.3">
      <c r="A1" s="20"/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2" t="s">
        <v>0</v>
      </c>
      <c r="O1" s="23" t="s">
        <v>115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XFA1" s="20"/>
    </row>
    <row r="2" spans="1:28 16381:16382" ht="17.25" thickBot="1" x14ac:dyDescent="0.35">
      <c r="A2" s="20"/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5"/>
      <c r="O2" s="75" t="s">
        <v>1</v>
      </c>
      <c r="P2" s="76"/>
      <c r="Q2" s="76"/>
      <c r="R2" s="76"/>
      <c r="S2" s="76"/>
      <c r="T2" s="76"/>
      <c r="U2" s="77"/>
      <c r="V2" s="78" t="s">
        <v>2</v>
      </c>
      <c r="W2" s="79"/>
      <c r="X2" s="79"/>
      <c r="Y2" s="79"/>
      <c r="Z2" s="80"/>
      <c r="AA2" s="78" t="s">
        <v>3</v>
      </c>
      <c r="AB2" s="80"/>
      <c r="XFA2" s="20"/>
    </row>
    <row r="3" spans="1:28 16381:16382" ht="18" thickBot="1" x14ac:dyDescent="0.3">
      <c r="A3" s="26" t="s">
        <v>6</v>
      </c>
      <c r="B3" s="26" t="s">
        <v>7</v>
      </c>
      <c r="C3" s="27" t="s">
        <v>8</v>
      </c>
      <c r="D3" s="26" t="s">
        <v>9</v>
      </c>
      <c r="E3" s="26" t="s">
        <v>10</v>
      </c>
      <c r="F3" s="28" t="s">
        <v>11</v>
      </c>
      <c r="G3" s="29" t="s">
        <v>12</v>
      </c>
      <c r="H3" s="30" t="s">
        <v>114</v>
      </c>
      <c r="I3" s="26" t="s">
        <v>13</v>
      </c>
      <c r="J3" s="26" t="s">
        <v>14</v>
      </c>
      <c r="K3" s="31" t="s">
        <v>15</v>
      </c>
      <c r="L3" s="32" t="s">
        <v>107</v>
      </c>
      <c r="M3" s="33" t="s">
        <v>16</v>
      </c>
      <c r="N3" s="34" t="s">
        <v>4</v>
      </c>
      <c r="O3" s="29" t="s">
        <v>5</v>
      </c>
      <c r="P3" s="26" t="s">
        <v>6</v>
      </c>
      <c r="Q3" s="26" t="s">
        <v>7</v>
      </c>
      <c r="R3" s="27" t="s">
        <v>8</v>
      </c>
      <c r="S3" s="26" t="s">
        <v>9</v>
      </c>
      <c r="T3" s="26" t="s">
        <v>10</v>
      </c>
      <c r="U3" s="31" t="s">
        <v>11</v>
      </c>
      <c r="V3" s="29" t="s">
        <v>12</v>
      </c>
      <c r="W3" s="30" t="s">
        <v>114</v>
      </c>
      <c r="X3" s="26" t="s">
        <v>13</v>
      </c>
      <c r="Y3" s="26" t="s">
        <v>14</v>
      </c>
      <c r="Z3" s="31" t="s">
        <v>15</v>
      </c>
      <c r="AA3" s="35" t="s">
        <v>107</v>
      </c>
      <c r="AB3" s="31" t="s">
        <v>16</v>
      </c>
      <c r="XFA3" s="20"/>
      <c r="XFB3" s="2" t="s">
        <v>106</v>
      </c>
    </row>
    <row r="4" spans="1:28 16381:16382" x14ac:dyDescent="0.25">
      <c r="A4" s="20"/>
      <c r="B4" s="20"/>
      <c r="C4" s="20"/>
      <c r="D4" s="20"/>
      <c r="E4" s="20"/>
      <c r="F4" s="21"/>
      <c r="G4" s="20"/>
      <c r="H4" s="20"/>
      <c r="I4" s="20"/>
      <c r="J4" s="20"/>
      <c r="K4" s="20"/>
      <c r="L4" s="20"/>
      <c r="M4" s="20"/>
      <c r="N4" s="36" t="s">
        <v>17</v>
      </c>
      <c r="O4" s="37"/>
      <c r="P4" s="38"/>
      <c r="Q4" s="38"/>
      <c r="R4" s="39"/>
      <c r="S4" s="38"/>
      <c r="T4" s="38"/>
      <c r="U4" s="40"/>
      <c r="V4" s="41"/>
      <c r="W4" s="42"/>
      <c r="X4" s="43"/>
      <c r="Y4" s="43"/>
      <c r="Z4" s="44"/>
      <c r="AA4" s="45"/>
      <c r="AB4" s="46"/>
      <c r="XFA4" s="20"/>
      <c r="XFB4" s="3"/>
    </row>
    <row r="5" spans="1:28 16381:16382" x14ac:dyDescent="0.25">
      <c r="A5" s="20" t="str">
        <f>IFERROR(_xlfn.RANK.AVG(P5,P$5:P$92,'Market Summary'!$XFC$1),"")</f>
        <v/>
      </c>
      <c r="B5" s="20">
        <f>IFERROR(_xlfn.RANK.AVG(Q5,Q$5:Q$92,'Market Summary'!$XFC$1),"")</f>
        <v>12</v>
      </c>
      <c r="C5" s="20" t="str">
        <f>IFERROR(_xlfn.RANK.AVG(R5,R$5:R$92,'Market Summary'!$XFC$1),"")</f>
        <v/>
      </c>
      <c r="D5" s="20">
        <f>IFERROR(_xlfn.RANK.AVG(S5,S$5:S$92,'Market Summary'!$XFC$1),"")</f>
        <v>11</v>
      </c>
      <c r="E5" s="20" t="str">
        <f>IFERROR(_xlfn.RANK.AVG(T5,T$5:T$92,'Market Summary'!$XFC$1),"")</f>
        <v/>
      </c>
      <c r="F5" s="21" t="str">
        <f>IFERROR(_xlfn.RANK.AVG(U5,U$5:U$92,'Market Summary'!$XFC$1),"")</f>
        <v/>
      </c>
      <c r="G5" s="20" t="str">
        <f>IFERROR(_xlfn.RANK.AVG(V5,V$5:V$92,1),"")</f>
        <v/>
      </c>
      <c r="H5" s="20" t="str">
        <f>IFERROR(_xlfn.RANK.AVG(W5,W$5:W$92,1),"")</f>
        <v/>
      </c>
      <c r="I5" s="20" t="str">
        <f>IFERROR(_xlfn.RANK.AVG(X5,X$5:X$92,1),"")</f>
        <v/>
      </c>
      <c r="J5" s="20" t="str">
        <f>IFERROR(_xlfn.RANK.AVG(Y5,Y$5:Y$92,0),"")</f>
        <v/>
      </c>
      <c r="K5" s="20">
        <f>IFERROR(_xlfn.RANK.AVG(Z5,Z$5:Z$92,0),"")</f>
        <v>61.5</v>
      </c>
      <c r="L5" s="20">
        <f>IFERROR(_xlfn.RANK.AVG(AA5,AA$5:AA$92,0),"")</f>
        <v>55</v>
      </c>
      <c r="M5" s="20"/>
      <c r="N5" s="25" t="s">
        <v>18</v>
      </c>
      <c r="O5" s="47">
        <v>0.2</v>
      </c>
      <c r="P5" s="43" t="s">
        <v>116</v>
      </c>
      <c r="Q5" s="43">
        <v>0</v>
      </c>
      <c r="R5" s="43" t="s">
        <v>116</v>
      </c>
      <c r="S5" s="43">
        <v>0</v>
      </c>
      <c r="T5" s="43" t="s">
        <v>116</v>
      </c>
      <c r="U5" s="44" t="s">
        <v>116</v>
      </c>
      <c r="V5" s="41" t="s">
        <v>116</v>
      </c>
      <c r="W5" s="48" t="s">
        <v>116</v>
      </c>
      <c r="X5" s="49" t="s">
        <v>116</v>
      </c>
      <c r="Y5" s="43" t="s">
        <v>116</v>
      </c>
      <c r="Z5" s="44">
        <v>0</v>
      </c>
      <c r="AA5" s="50">
        <v>0</v>
      </c>
      <c r="AB5" s="51">
        <v>0</v>
      </c>
      <c r="XFA5" s="21">
        <v>0</v>
      </c>
      <c r="XFB5" s="4" t="s">
        <v>116</v>
      </c>
    </row>
    <row r="6" spans="1:28 16381:16382" x14ac:dyDescent="0.25">
      <c r="A6" s="20">
        <f>IFERROR(_xlfn.RANK.AVG(P6,P$5:P$92,'Market Summary'!$XFC$1),"")</f>
        <v>29.5</v>
      </c>
      <c r="B6" s="20">
        <f>IFERROR(_xlfn.RANK.AVG(Q6,Q$5:Q$92,'Market Summary'!$XFC$1),"")</f>
        <v>14</v>
      </c>
      <c r="C6" s="20">
        <f>IFERROR(_xlfn.RANK.AVG(R6,R$5:R$92,'Market Summary'!$XFC$1),"")</f>
        <v>42</v>
      </c>
      <c r="D6" s="20">
        <f>IFERROR(_xlfn.RANK.AVG(S6,S$5:S$92,'Market Summary'!$XFC$1),"")</f>
        <v>41</v>
      </c>
      <c r="E6" s="20">
        <f>IFERROR(_xlfn.RANK.AVG(T6,T$5:T$92,'Market Summary'!$XFC$1),"")</f>
        <v>48</v>
      </c>
      <c r="F6" s="21">
        <f>IFERROR(_xlfn.RANK.AVG(U6,U$5:U$92,'Market Summary'!$XFC$1),"")</f>
        <v>57</v>
      </c>
      <c r="G6" s="20" t="str">
        <f t="shared" ref="G6:G69" si="0">IFERROR(_xlfn.RANK.AVG(V6,V$5:V$92,1),"")</f>
        <v/>
      </c>
      <c r="H6" s="20" t="str">
        <f t="shared" ref="H6:H69" si="1">IFERROR(_xlfn.RANK.AVG(W6,W$5:W$92,1),"")</f>
        <v/>
      </c>
      <c r="I6" s="20" t="str">
        <f t="shared" ref="I6:I69" si="2">IFERROR(_xlfn.RANK.AVG(X6,X$5:X$92,1),"")</f>
        <v/>
      </c>
      <c r="J6" s="20" t="str">
        <f t="shared" ref="J6:J37" si="3">IFERROR(_xlfn.RANK.AVG(Y6,Y$5:Y$92,0),"")</f>
        <v/>
      </c>
      <c r="K6" s="20">
        <f t="shared" ref="K6:K37" si="4">IFERROR(_xlfn.RANK.AVG(Z6,$Z$5:$Z$92,0),"")</f>
        <v>61.5</v>
      </c>
      <c r="L6" s="20">
        <f t="shared" ref="L6:L37" si="5">IFERROR(_xlfn.RANK.AVG(AA6,AA$5:AA$92,0),"")</f>
        <v>68</v>
      </c>
      <c r="M6" s="20"/>
      <c r="N6" s="25" t="s">
        <v>19</v>
      </c>
      <c r="O6" s="47" t="s">
        <v>117</v>
      </c>
      <c r="P6" s="43">
        <v>0</v>
      </c>
      <c r="Q6" s="43">
        <v>-2.0408163265306145E-2</v>
      </c>
      <c r="R6" s="43">
        <v>-9.4339622641509524E-2</v>
      </c>
      <c r="S6" s="43">
        <v>-0.29411764705882359</v>
      </c>
      <c r="T6" s="43">
        <v>-0.46666666666666667</v>
      </c>
      <c r="U6" s="44">
        <v>-0.84466019417475724</v>
      </c>
      <c r="V6" s="41" t="s">
        <v>116</v>
      </c>
      <c r="W6" s="48" t="s">
        <v>116</v>
      </c>
      <c r="X6" s="49" t="s">
        <v>116</v>
      </c>
      <c r="Y6" s="43" t="s">
        <v>116</v>
      </c>
      <c r="Z6" s="44">
        <v>0</v>
      </c>
      <c r="AA6" s="50">
        <v>-0.64710370782953985</v>
      </c>
      <c r="AB6" s="51">
        <v>-0.12942074156590799</v>
      </c>
      <c r="XFA6" s="21">
        <v>0</v>
      </c>
      <c r="XFB6" s="4">
        <v>17.030440413743435</v>
      </c>
    </row>
    <row r="7" spans="1:28 16381:16382" x14ac:dyDescent="0.25">
      <c r="A7" s="20">
        <f>IFERROR(_xlfn.RANK.AVG(P7,P$5:P$92,'Market Summary'!$XFC$1),"")</f>
        <v>29.5</v>
      </c>
      <c r="B7" s="20">
        <f>IFERROR(_xlfn.RANK.AVG(Q7,Q$5:Q$92,'Market Summary'!$XFC$1),"")</f>
        <v>51</v>
      </c>
      <c r="C7" s="20">
        <f>IFERROR(_xlfn.RANK.AVG(R7,R$5:R$92,'Market Summary'!$XFC$1),"")</f>
        <v>50</v>
      </c>
      <c r="D7" s="20">
        <f>IFERROR(_xlfn.RANK.AVG(S7,S$5:S$92,'Market Summary'!$XFC$1),"")</f>
        <v>43</v>
      </c>
      <c r="E7" s="20">
        <f>IFERROR(_xlfn.RANK.AVG(T7,T$5:T$92,'Market Summary'!$XFC$1),"")</f>
        <v>6</v>
      </c>
      <c r="F7" s="21">
        <f>IFERROR(_xlfn.RANK.AVG(U7,U$5:U$92,'Market Summary'!$XFC$1),"")</f>
        <v>6</v>
      </c>
      <c r="G7" s="20">
        <f t="shared" si="0"/>
        <v>33</v>
      </c>
      <c r="H7" s="20">
        <f t="shared" si="1"/>
        <v>21</v>
      </c>
      <c r="I7" s="20">
        <f t="shared" si="2"/>
        <v>45</v>
      </c>
      <c r="J7" s="20">
        <f t="shared" si="3"/>
        <v>33</v>
      </c>
      <c r="K7" s="20">
        <f t="shared" si="4"/>
        <v>35</v>
      </c>
      <c r="L7" s="20">
        <f t="shared" si="5"/>
        <v>56</v>
      </c>
      <c r="M7" s="20"/>
      <c r="N7" s="25" t="s">
        <v>20</v>
      </c>
      <c r="O7" s="47" t="s">
        <v>118</v>
      </c>
      <c r="P7" s="43">
        <v>0</v>
      </c>
      <c r="Q7" s="43">
        <v>-0.26771653543307095</v>
      </c>
      <c r="R7" s="43">
        <v>-0.12812500000000004</v>
      </c>
      <c r="S7" s="43">
        <v>-0.32771084337349399</v>
      </c>
      <c r="T7" s="43">
        <v>0.77142857142857135</v>
      </c>
      <c r="U7" s="44">
        <v>0.69039684943956381</v>
      </c>
      <c r="V7" s="41">
        <v>6.1654064310010659</v>
      </c>
      <c r="W7" s="48">
        <v>-0.42153519412485752</v>
      </c>
      <c r="X7" s="49">
        <v>8.2045972384658459</v>
      </c>
      <c r="Y7" s="43">
        <v>0.16219530880750579</v>
      </c>
      <c r="Z7" s="44">
        <v>5.4631483166515005E-2</v>
      </c>
      <c r="AA7" s="50">
        <v>-1.3246664563752897E-2</v>
      </c>
      <c r="AB7" s="51">
        <v>-2.6493329127504905E-3</v>
      </c>
      <c r="XFA7" s="21">
        <v>3.0019999999999998</v>
      </c>
      <c r="XFB7" s="4">
        <v>10.658222191536101</v>
      </c>
    </row>
    <row r="8" spans="1:28 16381:16382" x14ac:dyDescent="0.25">
      <c r="A8" s="20">
        <f>IFERROR(_xlfn.RANK.AVG(P8,P$5:P$92,'Market Summary'!$XFC$1),"")</f>
        <v>29.5</v>
      </c>
      <c r="B8" s="20">
        <f>IFERROR(_xlfn.RANK.AVG(Q8,Q$5:Q$92,'Market Summary'!$XFC$1),"")</f>
        <v>57</v>
      </c>
      <c r="C8" s="20">
        <f>IFERROR(_xlfn.RANK.AVG(R8,R$5:R$92,'Market Summary'!$XFC$1),"")</f>
        <v>53</v>
      </c>
      <c r="D8" s="20">
        <f>IFERROR(_xlfn.RANK.AVG(S8,S$5:S$92,'Market Summary'!$XFC$1),"")</f>
        <v>51</v>
      </c>
      <c r="E8" s="20">
        <f>IFERROR(_xlfn.RANK.AVG(T8,T$5:T$92,'Market Summary'!$XFC$1),"")</f>
        <v>19</v>
      </c>
      <c r="F8" s="21">
        <f>IFERROR(_xlfn.RANK.AVG(U8,U$5:U$92,'Market Summary'!$XFC$1),"")</f>
        <v>12</v>
      </c>
      <c r="G8" s="20">
        <f t="shared" si="0"/>
        <v>46</v>
      </c>
      <c r="H8" s="20">
        <f t="shared" si="1"/>
        <v>48</v>
      </c>
      <c r="I8" s="20">
        <f t="shared" si="2"/>
        <v>10</v>
      </c>
      <c r="J8" s="20">
        <f t="shared" si="3"/>
        <v>46</v>
      </c>
      <c r="K8" s="20">
        <f t="shared" si="4"/>
        <v>38</v>
      </c>
      <c r="L8" s="20">
        <f t="shared" si="5"/>
        <v>21</v>
      </c>
      <c r="M8" s="20"/>
      <c r="N8" s="25" t="s">
        <v>21</v>
      </c>
      <c r="O8" s="47" t="s">
        <v>119</v>
      </c>
      <c r="P8" s="43">
        <v>0</v>
      </c>
      <c r="Q8" s="43">
        <v>-0.30000000000000004</v>
      </c>
      <c r="R8" s="43">
        <v>-0.13846153846153852</v>
      </c>
      <c r="S8" s="43">
        <v>-0.39047619047619053</v>
      </c>
      <c r="T8" s="43">
        <v>0.24444444444444446</v>
      </c>
      <c r="U8" s="44">
        <v>0.17894736842105252</v>
      </c>
      <c r="V8" s="41">
        <v>9.4183541898721526</v>
      </c>
      <c r="W8" s="48">
        <v>-1.5759599414321368E-2</v>
      </c>
      <c r="X8" s="49">
        <v>2.6545146104432487</v>
      </c>
      <c r="Y8" s="43">
        <v>0.10617566294919456</v>
      </c>
      <c r="Z8" s="44">
        <v>4.9546468401486986E-2</v>
      </c>
      <c r="AA8" s="50">
        <v>2.1996815496851476</v>
      </c>
      <c r="AB8" s="51">
        <v>0.43993630993702948</v>
      </c>
      <c r="XFA8" s="21">
        <v>1.9991999999999999</v>
      </c>
      <c r="XFB8" s="4">
        <v>9.5691603232987585</v>
      </c>
    </row>
    <row r="9" spans="1:28 16381:16382" x14ac:dyDescent="0.25">
      <c r="A9" s="20" t="str">
        <f>IFERROR(_xlfn.RANK.AVG(P9,P$5:P$92,'Market Summary'!$XFC$1),"")</f>
        <v/>
      </c>
      <c r="B9" s="20">
        <f>IFERROR(_xlfn.RANK.AVG(Q9,Q$5:Q$92,'Market Summary'!$XFC$1),"")</f>
        <v>12</v>
      </c>
      <c r="C9" s="20">
        <f>IFERROR(_xlfn.RANK.AVG(R9,R$5:R$92,'Market Summary'!$XFC$1),"")</f>
        <v>15.5</v>
      </c>
      <c r="D9" s="20">
        <f>IFERROR(_xlfn.RANK.AVG(S9,S$5:S$92,'Market Summary'!$XFC$1),"")</f>
        <v>11</v>
      </c>
      <c r="E9" s="20" t="str">
        <f>IFERROR(_xlfn.RANK.AVG(T9,T$5:T$92,'Market Summary'!$XFC$1),"")</f>
        <v/>
      </c>
      <c r="F9" s="21" t="str">
        <f>IFERROR(_xlfn.RANK.AVG(U9,U$5:U$92,'Market Summary'!$XFC$1),"")</f>
        <v/>
      </c>
      <c r="G9" s="20" t="str">
        <f t="shared" si="0"/>
        <v/>
      </c>
      <c r="H9" s="20" t="str">
        <f t="shared" si="1"/>
        <v/>
      </c>
      <c r="I9" s="20" t="str">
        <f t="shared" si="2"/>
        <v/>
      </c>
      <c r="J9" s="20" t="str">
        <f t="shared" si="3"/>
        <v/>
      </c>
      <c r="K9" s="20" t="str">
        <f t="shared" si="4"/>
        <v/>
      </c>
      <c r="L9" s="20">
        <f t="shared" si="5"/>
        <v>55</v>
      </c>
      <c r="M9" s="20"/>
      <c r="N9" s="36" t="s">
        <v>22</v>
      </c>
      <c r="O9" s="47"/>
      <c r="P9" s="43" t="s">
        <v>116</v>
      </c>
      <c r="Q9" s="43"/>
      <c r="R9" s="43"/>
      <c r="S9" s="43"/>
      <c r="T9" s="43"/>
      <c r="U9" s="44"/>
      <c r="V9" s="41" t="s">
        <v>116</v>
      </c>
      <c r="W9" s="48" t="s">
        <v>116</v>
      </c>
      <c r="X9" s="49"/>
      <c r="Y9" s="43" t="s">
        <v>116</v>
      </c>
      <c r="Z9" s="44" t="s">
        <v>116</v>
      </c>
      <c r="AA9" s="50"/>
      <c r="AB9" s="51"/>
      <c r="XFA9" s="21">
        <v>0</v>
      </c>
      <c r="XFB9" s="4" t="s">
        <v>116</v>
      </c>
    </row>
    <row r="10" spans="1:28 16381:16382" x14ac:dyDescent="0.25">
      <c r="A10" s="20">
        <f>IFERROR(_xlfn.RANK.AVG(P10,P$5:P$92,'Market Summary'!$XFC$1),"")</f>
        <v>29.5</v>
      </c>
      <c r="B10" s="20">
        <f>IFERROR(_xlfn.RANK.AVG(Q10,Q$5:Q$92,'Market Summary'!$XFC$1),"")</f>
        <v>58</v>
      </c>
      <c r="C10" s="20">
        <f>IFERROR(_xlfn.RANK.AVG(R10,R$5:R$92,'Market Summary'!$XFC$1),"")</f>
        <v>65</v>
      </c>
      <c r="D10" s="20">
        <f>IFERROR(_xlfn.RANK.AVG(S10,S$5:S$92,'Market Summary'!$XFC$1),"")</f>
        <v>53</v>
      </c>
      <c r="E10" s="20">
        <f>IFERROR(_xlfn.RANK.AVG(T10,T$5:T$92,'Market Summary'!$XFC$1),"")</f>
        <v>47</v>
      </c>
      <c r="F10" s="21">
        <f>IFERROR(_xlfn.RANK.AVG(U10,U$5:U$92,'Market Summary'!$XFC$1),"")</f>
        <v>41</v>
      </c>
      <c r="G10" s="20">
        <f t="shared" si="0"/>
        <v>43</v>
      </c>
      <c r="H10" s="20">
        <f t="shared" si="1"/>
        <v>30</v>
      </c>
      <c r="I10" s="20">
        <f t="shared" si="2"/>
        <v>30</v>
      </c>
      <c r="J10" s="20">
        <f t="shared" si="3"/>
        <v>43</v>
      </c>
      <c r="K10" s="20">
        <f t="shared" si="4"/>
        <v>12</v>
      </c>
      <c r="L10" s="20">
        <f t="shared" si="5"/>
        <v>34</v>
      </c>
      <c r="M10" s="20"/>
      <c r="N10" s="25" t="s">
        <v>23</v>
      </c>
      <c r="O10" s="47" t="s">
        <v>120</v>
      </c>
      <c r="P10" s="43">
        <v>0</v>
      </c>
      <c r="Q10" s="43">
        <v>-0.32857142857142851</v>
      </c>
      <c r="R10" s="43">
        <v>-0.265625</v>
      </c>
      <c r="S10" s="43">
        <v>-0.41102756892230574</v>
      </c>
      <c r="T10" s="43">
        <v>-0.41249999999999998</v>
      </c>
      <c r="U10" s="44">
        <v>-0.51942740286298561</v>
      </c>
      <c r="V10" s="41">
        <v>7.5328324427655255</v>
      </c>
      <c r="W10" s="48">
        <v>-0.35131071314042195</v>
      </c>
      <c r="X10" s="49">
        <v>4.882990329240612</v>
      </c>
      <c r="Y10" s="43">
        <v>0.13275218951144896</v>
      </c>
      <c r="Z10" s="44">
        <v>0.10679487179487178</v>
      </c>
      <c r="AA10" s="50">
        <v>1.1416615577103957</v>
      </c>
      <c r="AB10" s="51">
        <v>0.22833231154207922</v>
      </c>
      <c r="XFA10" s="21">
        <v>0.24989999999999996</v>
      </c>
      <c r="XFB10" s="4">
        <v>11.612389159736747</v>
      </c>
    </row>
    <row r="11" spans="1:28 16381:16382" x14ac:dyDescent="0.25">
      <c r="A11" s="20" t="str">
        <f>IFERROR(_xlfn.RANK.AVG(P11,P$5:P$92,'Market Summary'!$XFC$1),"")</f>
        <v/>
      </c>
      <c r="B11" s="20">
        <f>IFERROR(_xlfn.RANK.AVG(Q11,Q$5:Q$92,'Market Summary'!$XFC$1),"")</f>
        <v>12</v>
      </c>
      <c r="C11" s="20">
        <f>IFERROR(_xlfn.RANK.AVG(R11,R$5:R$92,'Market Summary'!$XFC$1),"")</f>
        <v>15.5</v>
      </c>
      <c r="D11" s="20">
        <f>IFERROR(_xlfn.RANK.AVG(S11,S$5:S$92,'Market Summary'!$XFC$1),"")</f>
        <v>11</v>
      </c>
      <c r="E11" s="20" t="str">
        <f>IFERROR(_xlfn.RANK.AVG(T11,T$5:T$92,'Market Summary'!$XFC$1),"")</f>
        <v/>
      </c>
      <c r="F11" s="21" t="str">
        <f>IFERROR(_xlfn.RANK.AVG(U11,U$5:U$92,'Market Summary'!$XFC$1),"")</f>
        <v/>
      </c>
      <c r="G11" s="20" t="str">
        <f t="shared" si="0"/>
        <v/>
      </c>
      <c r="H11" s="20" t="str">
        <f t="shared" si="1"/>
        <v/>
      </c>
      <c r="I11" s="20" t="str">
        <f t="shared" si="2"/>
        <v/>
      </c>
      <c r="J11" s="20" t="str">
        <f t="shared" si="3"/>
        <v/>
      </c>
      <c r="K11" s="20" t="str">
        <f t="shared" si="4"/>
        <v/>
      </c>
      <c r="L11" s="20">
        <f t="shared" si="5"/>
        <v>55</v>
      </c>
      <c r="M11" s="20"/>
      <c r="N11" s="36" t="s">
        <v>24</v>
      </c>
      <c r="O11" s="47"/>
      <c r="P11" s="43" t="s">
        <v>116</v>
      </c>
      <c r="Q11" s="43"/>
      <c r="R11" s="43"/>
      <c r="S11" s="43"/>
      <c r="T11" s="43"/>
      <c r="U11" s="44"/>
      <c r="V11" s="41" t="s">
        <v>116</v>
      </c>
      <c r="W11" s="48" t="s">
        <v>116</v>
      </c>
      <c r="X11" s="49"/>
      <c r="Y11" s="43" t="s">
        <v>116</v>
      </c>
      <c r="Z11" s="44" t="s">
        <v>116</v>
      </c>
      <c r="AA11" s="50"/>
      <c r="AB11" s="51"/>
      <c r="XFA11" s="21">
        <v>0</v>
      </c>
      <c r="XFB11" s="4" t="s">
        <v>116</v>
      </c>
    </row>
    <row r="12" spans="1:28 16381:16382" x14ac:dyDescent="0.25">
      <c r="A12" s="20">
        <f>IFERROR(_xlfn.RANK.AVG(P12,P$5:P$92,'Market Summary'!$XFC$1),"")</f>
        <v>55</v>
      </c>
      <c r="B12" s="20">
        <f>IFERROR(_xlfn.RANK.AVG(Q12,Q$5:Q$92,'Market Summary'!$XFC$1),"")</f>
        <v>12</v>
      </c>
      <c r="C12" s="20">
        <f>IFERROR(_xlfn.RANK.AVG(R12,R$5:R$92,'Market Summary'!$XFC$1),"")</f>
        <v>20</v>
      </c>
      <c r="D12" s="20">
        <f>IFERROR(_xlfn.RANK.AVG(S12,S$5:S$92,'Market Summary'!$XFC$1),"")</f>
        <v>47</v>
      </c>
      <c r="E12" s="20">
        <f>IFERROR(_xlfn.RANK.AVG(T12,T$5:T$92,'Market Summary'!$XFC$1),"")</f>
        <v>18</v>
      </c>
      <c r="F12" s="21">
        <f>IFERROR(_xlfn.RANK.AVG(U12,U$5:U$92,'Market Summary'!$XFC$1),"")</f>
        <v>34</v>
      </c>
      <c r="G12" s="20">
        <f t="shared" si="0"/>
        <v>11</v>
      </c>
      <c r="H12" s="20">
        <f t="shared" si="1"/>
        <v>38</v>
      </c>
      <c r="I12" s="20">
        <f t="shared" si="2"/>
        <v>8</v>
      </c>
      <c r="J12" s="20">
        <f t="shared" si="3"/>
        <v>11</v>
      </c>
      <c r="K12" s="20">
        <f t="shared" si="4"/>
        <v>29</v>
      </c>
      <c r="L12" s="20">
        <f t="shared" si="5"/>
        <v>19</v>
      </c>
      <c r="M12" s="20"/>
      <c r="N12" s="25" t="s">
        <v>25</v>
      </c>
      <c r="O12" s="47" t="s">
        <v>121</v>
      </c>
      <c r="P12" s="43">
        <v>-1.3513513513513598E-2</v>
      </c>
      <c r="Q12" s="43">
        <v>0</v>
      </c>
      <c r="R12" s="43">
        <v>-2.2556390977443663E-2</v>
      </c>
      <c r="S12" s="43">
        <v>-0.35643564356435642</v>
      </c>
      <c r="T12" s="43">
        <v>0.24521072796934873</v>
      </c>
      <c r="U12" s="44">
        <v>-0.34343434343434343</v>
      </c>
      <c r="V12" s="41">
        <v>2.7322807960704871</v>
      </c>
      <c r="W12" s="48">
        <v>-0.24557800777160455</v>
      </c>
      <c r="X12" s="49">
        <v>2.600355822536264</v>
      </c>
      <c r="Y12" s="43">
        <v>0.36599459376143934</v>
      </c>
      <c r="Z12" s="44">
        <v>6.645479452054795E-2</v>
      </c>
      <c r="AA12" s="50">
        <v>2.41110981573628</v>
      </c>
      <c r="AB12" s="51">
        <v>0.48222196314725574</v>
      </c>
      <c r="XFA12" s="21">
        <v>0.48512000000000005</v>
      </c>
      <c r="XFB12" s="4">
        <v>3.621687628696951</v>
      </c>
    </row>
    <row r="13" spans="1:28 16381:16382" x14ac:dyDescent="0.25">
      <c r="A13" s="20">
        <f>IFERROR(_xlfn.RANK.AVG(P13,P$5:P$92,'Market Summary'!$XFC$1),"")</f>
        <v>2</v>
      </c>
      <c r="B13" s="20">
        <f>IFERROR(_xlfn.RANK.AVG(Q13,Q$5:Q$92,'Market Summary'!$XFC$1),"")</f>
        <v>63</v>
      </c>
      <c r="C13" s="20">
        <f>IFERROR(_xlfn.RANK.AVG(R13,R$5:R$92,'Market Summary'!$XFC$1),"")</f>
        <v>46</v>
      </c>
      <c r="D13" s="20">
        <f>IFERROR(_xlfn.RANK.AVG(S13,S$5:S$92,'Market Summary'!$XFC$1),"")</f>
        <v>64</v>
      </c>
      <c r="E13" s="20">
        <f>IFERROR(_xlfn.RANK.AVG(T13,T$5:T$92,'Market Summary'!$XFC$1),"")</f>
        <v>39</v>
      </c>
      <c r="F13" s="21">
        <f>IFERROR(_xlfn.RANK.AVG(U13,U$5:U$92,'Market Summary'!$XFC$1),"")</f>
        <v>39</v>
      </c>
      <c r="G13" s="20">
        <f t="shared" si="0"/>
        <v>3</v>
      </c>
      <c r="H13" s="20">
        <f t="shared" si="1"/>
        <v>8</v>
      </c>
      <c r="I13" s="20">
        <f t="shared" si="2"/>
        <v>19</v>
      </c>
      <c r="J13" s="20">
        <f t="shared" si="3"/>
        <v>3</v>
      </c>
      <c r="K13" s="20">
        <f t="shared" si="4"/>
        <v>61.5</v>
      </c>
      <c r="L13" s="20">
        <f t="shared" si="5"/>
        <v>23</v>
      </c>
      <c r="M13" s="20"/>
      <c r="N13" s="25" t="s">
        <v>26</v>
      </c>
      <c r="O13" s="47" t="s">
        <v>122</v>
      </c>
      <c r="P13" s="43">
        <v>8.2758620689655116E-2</v>
      </c>
      <c r="Q13" s="43">
        <v>-0.37062937062937062</v>
      </c>
      <c r="R13" s="43">
        <v>-9.9999999999999978E-2</v>
      </c>
      <c r="S13" s="43">
        <v>-0.56521739130434789</v>
      </c>
      <c r="T13" s="43">
        <v>-0.27007299270072993</v>
      </c>
      <c r="U13" s="44">
        <v>-0.4642857142857143</v>
      </c>
      <c r="V13" s="41">
        <v>1.9000944407048295</v>
      </c>
      <c r="W13" s="48">
        <v>-0.69088934680779257</v>
      </c>
      <c r="X13" s="49">
        <v>3.8482155953340307</v>
      </c>
      <c r="Y13" s="43">
        <v>0.52628962991389816</v>
      </c>
      <c r="Z13" s="44">
        <v>0</v>
      </c>
      <c r="AA13" s="50">
        <v>1.9993790363792523</v>
      </c>
      <c r="AB13" s="51">
        <v>0.39987580727585015</v>
      </c>
      <c r="XFA13" s="21">
        <v>0</v>
      </c>
      <c r="XFB13" s="4">
        <v>6.1469717108822381</v>
      </c>
    </row>
    <row r="14" spans="1:28 16381:16382" x14ac:dyDescent="0.25">
      <c r="A14" s="20">
        <f>IFERROR(_xlfn.RANK.AVG(P14,P$5:P$92,'Market Summary'!$XFC$1),"")</f>
        <v>57</v>
      </c>
      <c r="B14" s="20">
        <f>IFERROR(_xlfn.RANK.AVG(Q14,Q$5:Q$92,'Market Summary'!$XFC$1),"")</f>
        <v>56</v>
      </c>
      <c r="C14" s="20">
        <f>IFERROR(_xlfn.RANK.AVG(R14,R$5:R$92,'Market Summary'!$XFC$1),"")</f>
        <v>55</v>
      </c>
      <c r="D14" s="20">
        <f>IFERROR(_xlfn.RANK.AVG(S14,S$5:S$92,'Market Summary'!$XFC$1),"")</f>
        <v>48</v>
      </c>
      <c r="E14" s="20">
        <f>IFERROR(_xlfn.RANK.AVG(T14,T$5:T$92,'Market Summary'!$XFC$1),"")</f>
        <v>10</v>
      </c>
      <c r="F14" s="21">
        <f>IFERROR(_xlfn.RANK.AVG(U14,U$5:U$92,'Market Summary'!$XFC$1),"")</f>
        <v>47</v>
      </c>
      <c r="G14" s="20">
        <f t="shared" si="0"/>
        <v>14</v>
      </c>
      <c r="H14" s="20">
        <f t="shared" si="1"/>
        <v>9</v>
      </c>
      <c r="I14" s="20">
        <f t="shared" si="2"/>
        <v>14</v>
      </c>
      <c r="J14" s="20">
        <f t="shared" si="3"/>
        <v>14</v>
      </c>
      <c r="K14" s="20">
        <f t="shared" si="4"/>
        <v>40</v>
      </c>
      <c r="L14" s="20">
        <f t="shared" si="5"/>
        <v>18</v>
      </c>
      <c r="M14" s="20"/>
      <c r="N14" s="25" t="s">
        <v>27</v>
      </c>
      <c r="O14" s="47" t="s">
        <v>123</v>
      </c>
      <c r="P14" s="43">
        <v>-1.8181818181818077E-2</v>
      </c>
      <c r="Q14" s="43">
        <v>-0.29374999999999996</v>
      </c>
      <c r="R14" s="43">
        <v>-0.14393939393939381</v>
      </c>
      <c r="S14" s="43">
        <v>-0.35795454545454541</v>
      </c>
      <c r="T14" s="43">
        <v>0.6568914956011731</v>
      </c>
      <c r="U14" s="44">
        <v>-0.64012738853503182</v>
      </c>
      <c r="V14" s="41">
        <v>3.2448446705945369</v>
      </c>
      <c r="W14" s="48">
        <v>-0.66187704787587798</v>
      </c>
      <c r="X14" s="49">
        <v>3.1601611032526602</v>
      </c>
      <c r="Y14" s="43">
        <v>0.30818116166305581</v>
      </c>
      <c r="Z14" s="44">
        <v>4.6011111111111114E-2</v>
      </c>
      <c r="AA14" s="50">
        <v>2.4161681567573128</v>
      </c>
      <c r="AB14" s="51">
        <v>0.48323363135146247</v>
      </c>
      <c r="XFA14" s="21">
        <v>0.24846000000000001</v>
      </c>
      <c r="XFB14" s="4">
        <v>9.5966412519768305</v>
      </c>
    </row>
    <row r="15" spans="1:28 16381:16382" x14ac:dyDescent="0.25">
      <c r="A15" s="20">
        <f>IFERROR(_xlfn.RANK.AVG(P15,P$5:P$92,'Market Summary'!$XFC$1),"")</f>
        <v>54</v>
      </c>
      <c r="B15" s="20">
        <f>IFERROR(_xlfn.RANK.AVG(Q15,Q$5:Q$92,'Market Summary'!$XFC$1),"")</f>
        <v>26.5</v>
      </c>
      <c r="C15" s="20">
        <f>IFERROR(_xlfn.RANK.AVG(R15,R$5:R$92,'Market Summary'!$XFC$1),"")</f>
        <v>15.5</v>
      </c>
      <c r="D15" s="20">
        <f>IFERROR(_xlfn.RANK.AVG(S15,S$5:S$92,'Market Summary'!$XFC$1),"")</f>
        <v>27</v>
      </c>
      <c r="E15" s="20">
        <f>IFERROR(_xlfn.RANK.AVG(T15,T$5:T$92,'Market Summary'!$XFC$1),"")</f>
        <v>20</v>
      </c>
      <c r="F15" s="21">
        <f>IFERROR(_xlfn.RANK.AVG(U15,U$5:U$92,'Market Summary'!$XFC$1),"")</f>
        <v>45</v>
      </c>
      <c r="G15" s="20">
        <f t="shared" si="0"/>
        <v>5</v>
      </c>
      <c r="H15" s="20">
        <f t="shared" si="1"/>
        <v>16</v>
      </c>
      <c r="I15" s="20">
        <f t="shared" si="2"/>
        <v>3</v>
      </c>
      <c r="J15" s="20">
        <f t="shared" si="3"/>
        <v>5</v>
      </c>
      <c r="K15" s="20">
        <f t="shared" si="4"/>
        <v>31</v>
      </c>
      <c r="L15" s="20">
        <f t="shared" si="5"/>
        <v>3</v>
      </c>
      <c r="M15" s="20"/>
      <c r="N15" s="25" t="s">
        <v>28</v>
      </c>
      <c r="O15" s="47" t="s">
        <v>124</v>
      </c>
      <c r="P15" s="43">
        <v>-1.2499999999999956E-2</v>
      </c>
      <c r="Q15" s="43">
        <v>-0.11111111111111105</v>
      </c>
      <c r="R15" s="43">
        <v>0</v>
      </c>
      <c r="S15" s="43">
        <v>-0.19999999999999996</v>
      </c>
      <c r="T15" s="43">
        <v>0.24031007751937983</v>
      </c>
      <c r="U15" s="44">
        <v>-0.61904761904761907</v>
      </c>
      <c r="V15" s="41">
        <v>2.0895662753995419</v>
      </c>
      <c r="W15" s="48">
        <v>-0.49479995962290246</v>
      </c>
      <c r="X15" s="49">
        <v>2.1260391591522785</v>
      </c>
      <c r="Y15" s="43">
        <v>0.47856821378340436</v>
      </c>
      <c r="Z15" s="44">
        <v>6.3313291139240488E-2</v>
      </c>
      <c r="AA15" s="50">
        <v>5.3768067751386281</v>
      </c>
      <c r="AB15" s="51">
        <v>1.0753613550277255</v>
      </c>
      <c r="XFA15" s="21">
        <v>0.10003499999999999</v>
      </c>
      <c r="XFB15" s="4">
        <v>4.1361166041075972</v>
      </c>
    </row>
    <row r="16" spans="1:28 16381:16382" x14ac:dyDescent="0.25">
      <c r="A16" s="20">
        <f>IFERROR(_xlfn.RANK.AVG(P16,P$5:P$92,'Market Summary'!$XFC$1),"")</f>
        <v>8</v>
      </c>
      <c r="B16" s="20">
        <f>IFERROR(_xlfn.RANK.AVG(Q16,Q$5:Q$92,'Market Summary'!$XFC$1),"")</f>
        <v>46</v>
      </c>
      <c r="C16" s="20">
        <f>IFERROR(_xlfn.RANK.AVG(R16,R$5:R$92,'Market Summary'!$XFC$1),"")</f>
        <v>54</v>
      </c>
      <c r="D16" s="20">
        <f>IFERROR(_xlfn.RANK.AVG(S16,S$5:S$92,'Market Summary'!$XFC$1),"")</f>
        <v>29</v>
      </c>
      <c r="E16" s="20">
        <f>IFERROR(_xlfn.RANK.AVG(T16,T$5:T$92,'Market Summary'!$XFC$1),"")</f>
        <v>14</v>
      </c>
      <c r="F16" s="21">
        <f>IFERROR(_xlfn.RANK.AVG(U16,U$5:U$92,'Market Summary'!$XFC$1),"")</f>
        <v>24</v>
      </c>
      <c r="G16" s="20">
        <f t="shared" si="0"/>
        <v>6</v>
      </c>
      <c r="H16" s="20">
        <f t="shared" si="1"/>
        <v>33</v>
      </c>
      <c r="I16" s="20">
        <f t="shared" si="2"/>
        <v>6</v>
      </c>
      <c r="J16" s="20">
        <f t="shared" si="3"/>
        <v>6</v>
      </c>
      <c r="K16" s="20">
        <f t="shared" si="4"/>
        <v>30</v>
      </c>
      <c r="L16" s="20">
        <f t="shared" si="5"/>
        <v>8</v>
      </c>
      <c r="M16" s="20"/>
      <c r="N16" s="25" t="s">
        <v>29</v>
      </c>
      <c r="O16" s="47" t="s">
        <v>125</v>
      </c>
      <c r="P16" s="43">
        <v>2.4096385542168752E-2</v>
      </c>
      <c r="Q16" s="43">
        <v>-0.24137931034482751</v>
      </c>
      <c r="R16" s="43">
        <v>-0.13966480446927376</v>
      </c>
      <c r="S16" s="43">
        <v>-0.22222222222222221</v>
      </c>
      <c r="T16" s="43">
        <v>0.39999999999999991</v>
      </c>
      <c r="U16" s="44">
        <v>-0.2142857142857143</v>
      </c>
      <c r="V16" s="41">
        <v>2.1481723807031319</v>
      </c>
      <c r="W16" s="48">
        <v>-0.3170531827828077</v>
      </c>
      <c r="X16" s="49">
        <v>2.4794338523056374</v>
      </c>
      <c r="Y16" s="43">
        <v>0.46551199009116934</v>
      </c>
      <c r="Z16" s="44">
        <v>6.4985294117647058E-2</v>
      </c>
      <c r="AA16" s="50">
        <v>3.6614902002629597</v>
      </c>
      <c r="AB16" s="51">
        <v>0.73229804005259203</v>
      </c>
      <c r="XFA16" s="21">
        <v>0.11047499999999999</v>
      </c>
      <c r="XFB16" s="4">
        <v>3.145446067757228</v>
      </c>
    </row>
    <row r="17" spans="1:28 16381:16382" x14ac:dyDescent="0.25">
      <c r="A17" s="20">
        <f>IFERROR(_xlfn.RANK.AVG(P17,P$5:P$92,'Market Summary'!$XFC$1),"")</f>
        <v>29.5</v>
      </c>
      <c r="B17" s="20">
        <f>IFERROR(_xlfn.RANK.AVG(Q17,Q$5:Q$92,'Market Summary'!$XFC$1),"")</f>
        <v>34</v>
      </c>
      <c r="C17" s="20">
        <f>IFERROR(_xlfn.RANK.AVG(R17,R$5:R$92,'Market Summary'!$XFC$1),"")</f>
        <v>28</v>
      </c>
      <c r="D17" s="20">
        <f>IFERROR(_xlfn.RANK.AVG(S17,S$5:S$92,'Market Summary'!$XFC$1),"")</f>
        <v>31</v>
      </c>
      <c r="E17" s="20">
        <f>IFERROR(_xlfn.RANK.AVG(T17,T$5:T$92,'Market Summary'!$XFC$1),"")</f>
        <v>15</v>
      </c>
      <c r="F17" s="21">
        <f>IFERROR(_xlfn.RANK.AVG(U17,U$5:U$92,'Market Summary'!$XFC$1),"")</f>
        <v>16</v>
      </c>
      <c r="G17" s="20">
        <f t="shared" si="0"/>
        <v>18</v>
      </c>
      <c r="H17" s="20">
        <f t="shared" si="1"/>
        <v>32</v>
      </c>
      <c r="I17" s="20">
        <f t="shared" si="2"/>
        <v>27</v>
      </c>
      <c r="J17" s="20">
        <f t="shared" si="3"/>
        <v>18</v>
      </c>
      <c r="K17" s="20">
        <f t="shared" si="4"/>
        <v>15</v>
      </c>
      <c r="L17" s="20">
        <f t="shared" si="5"/>
        <v>44</v>
      </c>
      <c r="M17" s="20"/>
      <c r="N17" s="25" t="s">
        <v>30</v>
      </c>
      <c r="O17" s="47" t="s">
        <v>126</v>
      </c>
      <c r="P17" s="43">
        <v>0</v>
      </c>
      <c r="Q17" s="43">
        <v>-0.15797101449275364</v>
      </c>
      <c r="R17" s="43">
        <v>-5.0653594771241872E-2</v>
      </c>
      <c r="S17" s="43">
        <v>-0.23552631578947369</v>
      </c>
      <c r="T17" s="43">
        <v>0.3833333333333333</v>
      </c>
      <c r="U17" s="44">
        <v>-3.5844673083305634E-2</v>
      </c>
      <c r="V17" s="41">
        <v>4.3035731545206914</v>
      </c>
      <c r="W17" s="48">
        <v>-0.32538327392376676</v>
      </c>
      <c r="X17" s="49">
        <v>4.6492572451791538</v>
      </c>
      <c r="Y17" s="43">
        <v>0.23236505203810681</v>
      </c>
      <c r="Z17" s="44">
        <v>0.10138888888888888</v>
      </c>
      <c r="AA17" s="50">
        <v>0.5154792293479038</v>
      </c>
      <c r="AB17" s="51">
        <v>0.10309584586958076</v>
      </c>
      <c r="XFA17" s="21">
        <v>2.7374999999999998</v>
      </c>
      <c r="XFB17" s="4">
        <v>6.3792861756504653</v>
      </c>
    </row>
    <row r="18" spans="1:28 16381:16382" x14ac:dyDescent="0.25">
      <c r="A18" s="20">
        <f>IFERROR(_xlfn.RANK.AVG(P18,P$5:P$92,'Market Summary'!$XFC$1),"")</f>
        <v>29.5</v>
      </c>
      <c r="B18" s="20">
        <f>IFERROR(_xlfn.RANK.AVG(Q18,Q$5:Q$92,'Market Summary'!$XFC$1),"")</f>
        <v>42</v>
      </c>
      <c r="C18" s="20">
        <f>IFERROR(_xlfn.RANK.AVG(R18,R$5:R$92,'Market Summary'!$XFC$1),"")</f>
        <v>29</v>
      </c>
      <c r="D18" s="20">
        <f>IFERROR(_xlfn.RANK.AVG(S18,S$5:S$92,'Market Summary'!$XFC$1),"")</f>
        <v>28</v>
      </c>
      <c r="E18" s="20">
        <f>IFERROR(_xlfn.RANK.AVG(T18,T$5:T$92,'Market Summary'!$XFC$1),"")</f>
        <v>1</v>
      </c>
      <c r="F18" s="21">
        <f>IFERROR(_xlfn.RANK.AVG(U18,U$5:U$92,'Market Summary'!$XFC$1),"")</f>
        <v>7</v>
      </c>
      <c r="G18" s="20">
        <f t="shared" si="0"/>
        <v>25</v>
      </c>
      <c r="H18" s="20">
        <f t="shared" si="1"/>
        <v>31</v>
      </c>
      <c r="I18" s="20">
        <f t="shared" si="2"/>
        <v>42</v>
      </c>
      <c r="J18" s="20">
        <f t="shared" si="3"/>
        <v>25</v>
      </c>
      <c r="K18" s="20">
        <f t="shared" si="4"/>
        <v>42</v>
      </c>
      <c r="L18" s="20">
        <f t="shared" si="5"/>
        <v>57</v>
      </c>
      <c r="M18" s="20"/>
      <c r="N18" s="25" t="s">
        <v>31</v>
      </c>
      <c r="O18" s="47" t="s">
        <v>127</v>
      </c>
      <c r="P18" s="43">
        <v>0</v>
      </c>
      <c r="Q18" s="43">
        <v>-0.20750782064650686</v>
      </c>
      <c r="R18" s="43">
        <v>-5.5900621118012417E-2</v>
      </c>
      <c r="S18" s="43">
        <v>-0.20168067226890762</v>
      </c>
      <c r="T18" s="43">
        <v>1.816901408450704</v>
      </c>
      <c r="U18" s="44">
        <v>0.40066347217102849</v>
      </c>
      <c r="V18" s="41">
        <v>5.2272971520687799</v>
      </c>
      <c r="W18" s="48">
        <v>-0.32852575020344366</v>
      </c>
      <c r="X18" s="49">
        <v>7.7424067526776321</v>
      </c>
      <c r="Y18" s="43">
        <v>0.19130345394736845</v>
      </c>
      <c r="Z18" s="44">
        <v>3.9948684210526317E-2</v>
      </c>
      <c r="AA18" s="50">
        <v>-4.6245708257372065E-2</v>
      </c>
      <c r="AB18" s="51">
        <v>-9.2491416514743907E-3</v>
      </c>
      <c r="XFA18" s="21">
        <v>1.5180500000000001</v>
      </c>
      <c r="XFB18" s="4">
        <v>7.7848065709929299</v>
      </c>
    </row>
    <row r="19" spans="1:28 16381:16382" x14ac:dyDescent="0.25">
      <c r="A19" s="20">
        <f>IFERROR(_xlfn.RANK.AVG(P19,P$5:P$92,'Market Summary'!$XFC$1),"")</f>
        <v>53</v>
      </c>
      <c r="B19" s="20">
        <f>IFERROR(_xlfn.RANK.AVG(Q19,Q$5:Q$92,'Market Summary'!$XFC$1),"")</f>
        <v>3</v>
      </c>
      <c r="C19" s="20">
        <f>IFERROR(_xlfn.RANK.AVG(R19,R$5:R$92,'Market Summary'!$XFC$1),"")</f>
        <v>11</v>
      </c>
      <c r="D19" s="20">
        <f>IFERROR(_xlfn.RANK.AVG(S19,S$5:S$92,'Market Summary'!$XFC$1),"")</f>
        <v>3</v>
      </c>
      <c r="E19" s="20">
        <f>IFERROR(_xlfn.RANK.AVG(T19,T$5:T$92,'Market Summary'!$XFC$1),"")</f>
        <v>5</v>
      </c>
      <c r="F19" s="21">
        <f>IFERROR(_xlfn.RANK.AVG(U19,U$5:U$92,'Market Summary'!$XFC$1),"")</f>
        <v>15</v>
      </c>
      <c r="G19" s="20">
        <f t="shared" si="0"/>
        <v>29</v>
      </c>
      <c r="H19" s="20">
        <f t="shared" si="1"/>
        <v>47</v>
      </c>
      <c r="I19" s="20">
        <f t="shared" si="2"/>
        <v>25</v>
      </c>
      <c r="J19" s="20">
        <f t="shared" si="3"/>
        <v>29</v>
      </c>
      <c r="K19" s="20">
        <f t="shared" si="4"/>
        <v>51</v>
      </c>
      <c r="L19" s="20">
        <f t="shared" si="5"/>
        <v>31</v>
      </c>
      <c r="M19" s="20"/>
      <c r="N19" s="25" t="s">
        <v>32</v>
      </c>
      <c r="O19" s="47" t="s">
        <v>128</v>
      </c>
      <c r="P19" s="43">
        <v>-1.098901098901095E-2</v>
      </c>
      <c r="Q19" s="43">
        <v>0.23157894736842111</v>
      </c>
      <c r="R19" s="43">
        <v>4.2918454935620964E-3</v>
      </c>
      <c r="S19" s="43">
        <v>0.72058823529411753</v>
      </c>
      <c r="T19" s="43">
        <v>0.81395348837209291</v>
      </c>
      <c r="U19" s="44">
        <v>-8.4745762711864181E-3</v>
      </c>
      <c r="V19" s="41">
        <v>5.6218268604903452</v>
      </c>
      <c r="W19" s="48">
        <v>-2.551890668647383E-2</v>
      </c>
      <c r="X19" s="49">
        <v>4.634167764539515</v>
      </c>
      <c r="Y19" s="43">
        <v>0.17787812126124039</v>
      </c>
      <c r="Z19" s="44">
        <v>1.1066666666666667E-2</v>
      </c>
      <c r="AA19" s="50">
        <v>1.343386053177527</v>
      </c>
      <c r="AB19" s="51">
        <v>0.26867721063550531</v>
      </c>
      <c r="XFA19" s="21">
        <v>1.992E-2</v>
      </c>
      <c r="XFB19" s="4">
        <v>5.7690466229308344</v>
      </c>
    </row>
    <row r="20" spans="1:28 16381:16382" x14ac:dyDescent="0.25">
      <c r="A20" s="20">
        <f>IFERROR(_xlfn.RANK.AVG(P20,P$5:P$92,'Market Summary'!$XFC$1),"")</f>
        <v>29.5</v>
      </c>
      <c r="B20" s="20">
        <f>IFERROR(_xlfn.RANK.AVG(Q20,Q$5:Q$92,'Market Summary'!$XFC$1),"")</f>
        <v>44</v>
      </c>
      <c r="C20" s="20">
        <f>IFERROR(_xlfn.RANK.AVG(R20,R$5:R$92,'Market Summary'!$XFC$1),"")</f>
        <v>27</v>
      </c>
      <c r="D20" s="20">
        <f>IFERROR(_xlfn.RANK.AVG(S20,S$5:S$92,'Market Summary'!$XFC$1),"")</f>
        <v>50</v>
      </c>
      <c r="E20" s="20">
        <f>IFERROR(_xlfn.RANK.AVG(T20,T$5:T$92,'Market Summary'!$XFC$1),"")</f>
        <v>16</v>
      </c>
      <c r="F20" s="21">
        <f>IFERROR(_xlfn.RANK.AVG(U20,U$5:U$92,'Market Summary'!$XFC$1),"")</f>
        <v>27</v>
      </c>
      <c r="G20" s="20">
        <f t="shared" si="0"/>
        <v>10</v>
      </c>
      <c r="H20" s="20">
        <f t="shared" si="1"/>
        <v>39</v>
      </c>
      <c r="I20" s="20">
        <f t="shared" si="2"/>
        <v>5</v>
      </c>
      <c r="J20" s="20">
        <f t="shared" si="3"/>
        <v>10</v>
      </c>
      <c r="K20" s="20">
        <f t="shared" si="4"/>
        <v>3</v>
      </c>
      <c r="L20" s="20">
        <f t="shared" si="5"/>
        <v>16</v>
      </c>
      <c r="M20" s="20"/>
      <c r="N20" s="25" t="s">
        <v>33</v>
      </c>
      <c r="O20" s="47" t="s">
        <v>129</v>
      </c>
      <c r="P20" s="43">
        <v>0</v>
      </c>
      <c r="Q20" s="43">
        <v>-0.23717948717948711</v>
      </c>
      <c r="R20" s="43">
        <v>-4.7999999999999932E-2</v>
      </c>
      <c r="S20" s="19">
        <v>-0.38659793814432986</v>
      </c>
      <c r="T20" s="43">
        <v>0.35227272727272729</v>
      </c>
      <c r="U20" s="44">
        <v>-0.25624999999999998</v>
      </c>
      <c r="V20" s="41">
        <v>2.63220832750264</v>
      </c>
      <c r="W20" s="48">
        <v>-0.22475239502786348</v>
      </c>
      <c r="X20" s="49">
        <v>2.4044255327993018</v>
      </c>
      <c r="Y20" s="43">
        <v>0.37990913923928271</v>
      </c>
      <c r="Z20" s="44">
        <v>0.14052892561983471</v>
      </c>
      <c r="AA20" s="50">
        <v>2.7070052478611006</v>
      </c>
      <c r="AB20" s="51">
        <v>0.54140104957221991</v>
      </c>
      <c r="XFA20" s="21">
        <v>0.85019999999999996</v>
      </c>
      <c r="XFB20" s="4">
        <v>3.3953130723922009</v>
      </c>
    </row>
    <row r="21" spans="1:28 16381:16382" x14ac:dyDescent="0.25">
      <c r="A21" s="20">
        <f>IFERROR(_xlfn.RANK.AVG(P21,P$5:P$92,'Market Summary'!$XFC$1),"")</f>
        <v>29.5</v>
      </c>
      <c r="B21" s="20">
        <f>IFERROR(_xlfn.RANK.AVG(Q21,Q$5:Q$92,'Market Summary'!$XFC$1),"")</f>
        <v>4</v>
      </c>
      <c r="C21" s="20">
        <f>IFERROR(_xlfn.RANK.AVG(R21,R$5:R$92,'Market Summary'!$XFC$1),"")</f>
        <v>30</v>
      </c>
      <c r="D21" s="20">
        <f>IFERROR(_xlfn.RANK.AVG(S21,S$5:S$92,'Market Summary'!$XFC$1),"")</f>
        <v>5</v>
      </c>
      <c r="E21" s="20">
        <f>IFERROR(_xlfn.RANK.AVG(T21,T$5:T$92,'Market Summary'!$XFC$1),"")</f>
        <v>13</v>
      </c>
      <c r="F21" s="21">
        <f>IFERROR(_xlfn.RANK.AVG(U21,U$5:U$92,'Market Summary'!$XFC$1),"")</f>
        <v>30</v>
      </c>
      <c r="G21" s="20">
        <f t="shared" si="0"/>
        <v>48</v>
      </c>
      <c r="H21" s="20">
        <f t="shared" si="1"/>
        <v>46</v>
      </c>
      <c r="I21" s="20">
        <f t="shared" si="2"/>
        <v>47</v>
      </c>
      <c r="J21" s="20">
        <f t="shared" si="3"/>
        <v>48</v>
      </c>
      <c r="K21" s="20">
        <f t="shared" si="4"/>
        <v>61.5</v>
      </c>
      <c r="L21" s="20">
        <f t="shared" si="5"/>
        <v>48</v>
      </c>
      <c r="M21" s="20"/>
      <c r="N21" s="25" t="s">
        <v>34</v>
      </c>
      <c r="O21" s="47" t="s">
        <v>130</v>
      </c>
      <c r="P21" s="43">
        <v>0</v>
      </c>
      <c r="Q21" s="43">
        <v>0.15178571428571441</v>
      </c>
      <c r="R21" s="43">
        <v>-5.8394160583941535E-2</v>
      </c>
      <c r="S21" s="43">
        <v>0.11206896551724155</v>
      </c>
      <c r="T21" s="43">
        <v>0.43333333333333335</v>
      </c>
      <c r="U21" s="44">
        <v>-0.28253615127919907</v>
      </c>
      <c r="V21" s="41">
        <v>11.04644231290305</v>
      </c>
      <c r="W21" s="48">
        <v>-3.6763257941904048E-2</v>
      </c>
      <c r="X21" s="49">
        <v>8.5000971193474602</v>
      </c>
      <c r="Y21" s="43">
        <v>9.0526883830455263E-2</v>
      </c>
      <c r="Z21" s="44">
        <v>0</v>
      </c>
      <c r="AA21" s="50">
        <v>0.32985651661741811</v>
      </c>
      <c r="AB21" s="51">
        <v>6.5971303323483665E-2</v>
      </c>
      <c r="XFA21" s="21">
        <v>0</v>
      </c>
      <c r="XFB21" s="4">
        <v>11.468045009683406</v>
      </c>
    </row>
    <row r="22" spans="1:28 16381:16382" x14ac:dyDescent="0.25">
      <c r="A22" s="20">
        <f>IFERROR(_xlfn.RANK.AVG(P22,P$5:P$92,'Market Summary'!$XFC$1),"")</f>
        <v>29.5</v>
      </c>
      <c r="B22" s="20">
        <f>IFERROR(_xlfn.RANK.AVG(Q22,Q$5:Q$92,'Market Summary'!$XFC$1),"")</f>
        <v>21</v>
      </c>
      <c r="C22" s="20">
        <f>IFERROR(_xlfn.RANK.AVG(R22,R$5:R$92,'Market Summary'!$XFC$1),"")</f>
        <v>39</v>
      </c>
      <c r="D22" s="20">
        <f>IFERROR(_xlfn.RANK.AVG(S22,S$5:S$92,'Market Summary'!$XFC$1),"")</f>
        <v>16</v>
      </c>
      <c r="E22" s="20">
        <f>IFERROR(_xlfn.RANK.AVG(T22,T$5:T$92,'Market Summary'!$XFC$1),"")</f>
        <v>36</v>
      </c>
      <c r="F22" s="21">
        <f>IFERROR(_xlfn.RANK.AVG(U22,U$5:U$92,'Market Summary'!$XFC$1),"")</f>
        <v>40</v>
      </c>
      <c r="G22" s="20">
        <f t="shared" si="0"/>
        <v>38</v>
      </c>
      <c r="H22" s="20">
        <f t="shared" si="1"/>
        <v>19</v>
      </c>
      <c r="I22" s="20">
        <f t="shared" si="2"/>
        <v>40</v>
      </c>
      <c r="J22" s="20">
        <f t="shared" si="3"/>
        <v>38</v>
      </c>
      <c r="K22" s="20">
        <f t="shared" si="4"/>
        <v>61.5</v>
      </c>
      <c r="L22" s="20">
        <f t="shared" si="5"/>
        <v>33</v>
      </c>
      <c r="M22" s="20"/>
      <c r="N22" s="25" t="s">
        <v>35</v>
      </c>
      <c r="O22" s="47" t="s">
        <v>131</v>
      </c>
      <c r="P22" s="43">
        <v>0</v>
      </c>
      <c r="Q22" s="43">
        <v>-4.7619047619047672E-2</v>
      </c>
      <c r="R22" s="43">
        <v>-9.0909090909090939E-2</v>
      </c>
      <c r="S22" s="43">
        <v>-0.11764705882352955</v>
      </c>
      <c r="T22" s="43">
        <v>-0.23076923076923084</v>
      </c>
      <c r="U22" s="44">
        <v>-0.47826086956521741</v>
      </c>
      <c r="V22" s="41">
        <v>6.8410804531840412</v>
      </c>
      <c r="W22" s="48">
        <v>-0.43834594161899987</v>
      </c>
      <c r="X22" s="49">
        <v>6.842710586510365</v>
      </c>
      <c r="Y22" s="43">
        <v>0.14617574034443206</v>
      </c>
      <c r="Z22" s="44">
        <v>0</v>
      </c>
      <c r="AA22" s="50">
        <v>1.2290030707830475</v>
      </c>
      <c r="AB22" s="51">
        <v>0.24580061415660959</v>
      </c>
      <c r="XFA22" s="21">
        <v>0</v>
      </c>
      <c r="XFB22" s="4">
        <v>12.180238620377542</v>
      </c>
    </row>
    <row r="23" spans="1:28 16381:16382" x14ac:dyDescent="0.25">
      <c r="A23" s="20">
        <f>IFERROR(_xlfn.RANK.AVG(P23,P$5:P$92,'Market Summary'!$XFC$1),"")</f>
        <v>51</v>
      </c>
      <c r="B23" s="20">
        <f>IFERROR(_xlfn.RANK.AVG(Q23,Q$5:Q$92,'Market Summary'!$XFC$1),"")</f>
        <v>41</v>
      </c>
      <c r="C23" s="20">
        <f>IFERROR(_xlfn.RANK.AVG(R23,R$5:R$92,'Market Summary'!$XFC$1),"")</f>
        <v>33</v>
      </c>
      <c r="D23" s="20">
        <f>IFERROR(_xlfn.RANK.AVG(S23,S$5:S$92,'Market Summary'!$XFC$1),"")</f>
        <v>26</v>
      </c>
      <c r="E23" s="20">
        <f>IFERROR(_xlfn.RANK.AVG(T23,T$5:T$92,'Market Summary'!$XFC$1),"")</f>
        <v>22</v>
      </c>
      <c r="F23" s="21">
        <f>IFERROR(_xlfn.RANK.AVG(U23,U$5:U$92,'Market Summary'!$XFC$1),"")</f>
        <v>28</v>
      </c>
      <c r="G23" s="20">
        <f t="shared" si="0"/>
        <v>13</v>
      </c>
      <c r="H23" s="20">
        <f t="shared" si="1"/>
        <v>28</v>
      </c>
      <c r="I23" s="20">
        <f t="shared" si="2"/>
        <v>15</v>
      </c>
      <c r="J23" s="20">
        <f t="shared" si="3"/>
        <v>13</v>
      </c>
      <c r="K23" s="20">
        <f t="shared" si="4"/>
        <v>1</v>
      </c>
      <c r="L23" s="20">
        <f t="shared" si="5"/>
        <v>30</v>
      </c>
      <c r="M23" s="20"/>
      <c r="N23" s="25" t="s">
        <v>36</v>
      </c>
      <c r="O23" s="47" t="s">
        <v>132</v>
      </c>
      <c r="P23" s="43">
        <v>-8.1521739130433479E-3</v>
      </c>
      <c r="Q23" s="43">
        <v>-0.20173535791757058</v>
      </c>
      <c r="R23" s="43">
        <v>-6.1224489795918546E-2</v>
      </c>
      <c r="S23" s="43">
        <v>-0.19825708061002179</v>
      </c>
      <c r="T23" s="43">
        <v>0.20261437908496727</v>
      </c>
      <c r="U23" s="44">
        <v>-0.26400000000000001</v>
      </c>
      <c r="V23" s="41">
        <v>2.9626623376623376</v>
      </c>
      <c r="W23" s="48">
        <v>-0.37531372767690041</v>
      </c>
      <c r="X23" s="49">
        <v>3.2340785889468591</v>
      </c>
      <c r="Y23" s="43">
        <v>0.33753424657534248</v>
      </c>
      <c r="Z23" s="44">
        <v>0.15338630136986303</v>
      </c>
      <c r="AA23" s="50">
        <v>1.4997971532094372</v>
      </c>
      <c r="AB23" s="51">
        <v>0.29995943064188735</v>
      </c>
      <c r="XFA23" s="21">
        <v>2.7993000000000001</v>
      </c>
      <c r="XFB23" s="4">
        <v>4.7426403763359675</v>
      </c>
    </row>
    <row r="24" spans="1:28 16381:16382" x14ac:dyDescent="0.25">
      <c r="A24" s="20" t="str">
        <f>IFERROR(_xlfn.RANK.AVG(P24,P$5:P$92,'Market Summary'!$XFC$1),"")</f>
        <v/>
      </c>
      <c r="B24" s="20">
        <f>IFERROR(_xlfn.RANK.AVG(Q24,Q$5:Q$92,'Market Summary'!$XFC$1),"")</f>
        <v>12</v>
      </c>
      <c r="C24" s="20">
        <f>IFERROR(_xlfn.RANK.AVG(R24,R$5:R$92,'Market Summary'!$XFC$1),"")</f>
        <v>15.5</v>
      </c>
      <c r="D24" s="20">
        <f>IFERROR(_xlfn.RANK.AVG(S24,S$5:S$92,'Market Summary'!$XFC$1),"")</f>
        <v>11</v>
      </c>
      <c r="E24" s="20" t="str">
        <f>IFERROR(_xlfn.RANK.AVG(T24,T$5:T$92,'Market Summary'!$XFC$1),"")</f>
        <v/>
      </c>
      <c r="F24" s="21" t="str">
        <f>IFERROR(_xlfn.RANK.AVG(U24,U$5:U$92,'Market Summary'!$XFC$1),"")</f>
        <v/>
      </c>
      <c r="G24" s="20" t="str">
        <f t="shared" si="0"/>
        <v/>
      </c>
      <c r="H24" s="20" t="str">
        <f t="shared" si="1"/>
        <v/>
      </c>
      <c r="I24" s="20" t="str">
        <f t="shared" si="2"/>
        <v/>
      </c>
      <c r="J24" s="20" t="str">
        <f t="shared" si="3"/>
        <v/>
      </c>
      <c r="K24" s="20" t="str">
        <f t="shared" si="4"/>
        <v/>
      </c>
      <c r="L24" s="20">
        <f t="shared" si="5"/>
        <v>55</v>
      </c>
      <c r="M24" s="20"/>
      <c r="N24" s="36" t="s">
        <v>37</v>
      </c>
      <c r="O24" s="47"/>
      <c r="P24" s="43" t="s">
        <v>116</v>
      </c>
      <c r="Q24" s="43"/>
      <c r="R24" s="43"/>
      <c r="S24" s="43"/>
      <c r="T24" s="43"/>
      <c r="U24" s="44"/>
      <c r="V24" s="41" t="s">
        <v>116</v>
      </c>
      <c r="W24" s="48" t="s">
        <v>116</v>
      </c>
      <c r="X24" s="49"/>
      <c r="Y24" s="43" t="s">
        <v>116</v>
      </c>
      <c r="Z24" s="44" t="s">
        <v>116</v>
      </c>
      <c r="AA24" s="50"/>
      <c r="AB24" s="51"/>
      <c r="XFA24" s="21">
        <v>0</v>
      </c>
      <c r="XFB24" s="4" t="s">
        <v>116</v>
      </c>
    </row>
    <row r="25" spans="1:28 16381:16382" x14ac:dyDescent="0.25">
      <c r="A25" s="20">
        <f>IFERROR(_xlfn.RANK.AVG(P25,P$5:P$92,'Market Summary'!$XFC$1),"")</f>
        <v>29.5</v>
      </c>
      <c r="B25" s="20">
        <f>IFERROR(_xlfn.RANK.AVG(Q25,Q$5:Q$92,'Market Summary'!$XFC$1),"")</f>
        <v>22</v>
      </c>
      <c r="C25" s="20">
        <f>IFERROR(_xlfn.RANK.AVG(R25,R$5:R$92,'Market Summary'!$XFC$1),"")</f>
        <v>15.5</v>
      </c>
      <c r="D25" s="20">
        <f>IFERROR(_xlfn.RANK.AVG(S25,S$5:S$92,'Market Summary'!$XFC$1),"")</f>
        <v>20</v>
      </c>
      <c r="E25" s="20">
        <f>IFERROR(_xlfn.RANK.AVG(T25,T$5:T$92,'Market Summary'!$XFC$1),"")</f>
        <v>50</v>
      </c>
      <c r="F25" s="21">
        <f>IFERROR(_xlfn.RANK.AVG(U25,U$5:U$92,'Market Summary'!$XFC$1),"")</f>
        <v>56</v>
      </c>
      <c r="G25" s="20" t="str">
        <f t="shared" si="0"/>
        <v/>
      </c>
      <c r="H25" s="20" t="str">
        <f t="shared" si="1"/>
        <v/>
      </c>
      <c r="I25" s="20" t="str">
        <f t="shared" si="2"/>
        <v/>
      </c>
      <c r="J25" s="20" t="str">
        <f t="shared" si="3"/>
        <v/>
      </c>
      <c r="K25" s="20">
        <f t="shared" si="4"/>
        <v>61.5</v>
      </c>
      <c r="L25" s="20">
        <f t="shared" si="5"/>
        <v>58</v>
      </c>
      <c r="M25" s="20"/>
      <c r="N25" s="25" t="s">
        <v>38</v>
      </c>
      <c r="O25" s="47" t="s">
        <v>133</v>
      </c>
      <c r="P25" s="43">
        <v>0</v>
      </c>
      <c r="Q25" s="43">
        <v>-8.1521739130434812E-2</v>
      </c>
      <c r="R25" s="43">
        <v>0</v>
      </c>
      <c r="S25" s="43">
        <v>-0.17560975609756091</v>
      </c>
      <c r="T25" s="43">
        <v>-0.5266106442577031</v>
      </c>
      <c r="U25" s="44">
        <v>-0.8338249754178958</v>
      </c>
      <c r="V25" s="41" t="s">
        <v>116</v>
      </c>
      <c r="W25" s="48" t="s">
        <v>116</v>
      </c>
      <c r="X25" s="49" t="s">
        <v>116</v>
      </c>
      <c r="Y25" s="43" t="s">
        <v>116</v>
      </c>
      <c r="Z25" s="44">
        <v>0</v>
      </c>
      <c r="AA25" s="50">
        <v>-0.12956068659051045</v>
      </c>
      <c r="AB25" s="51">
        <v>-2.5912137318102046E-2</v>
      </c>
      <c r="XFA25" s="21">
        <v>0</v>
      </c>
      <c r="XFB25" s="4">
        <v>88.424402014248997</v>
      </c>
    </row>
    <row r="26" spans="1:28 16381:16382" x14ac:dyDescent="0.25">
      <c r="A26" s="20">
        <f>IFERROR(_xlfn.RANK.AVG(P26,P$5:P$92,'Market Summary'!$XFC$1),"")</f>
        <v>59</v>
      </c>
      <c r="B26" s="20">
        <f>IFERROR(_xlfn.RANK.AVG(Q26,Q$5:Q$92,'Market Summary'!$XFC$1),"")</f>
        <v>61</v>
      </c>
      <c r="C26" s="20">
        <f>IFERROR(_xlfn.RANK.AVG(R26,R$5:R$92,'Market Summary'!$XFC$1),"")</f>
        <v>23</v>
      </c>
      <c r="D26" s="20">
        <f>IFERROR(_xlfn.RANK.AVG(S26,S$5:S$92,'Market Summary'!$XFC$1),"")</f>
        <v>61</v>
      </c>
      <c r="E26" s="20">
        <f>IFERROR(_xlfn.RANK.AVG(T26,T$5:T$92,'Market Summary'!$XFC$1),"")</f>
        <v>49</v>
      </c>
      <c r="F26" s="21">
        <f>IFERROR(_xlfn.RANK.AVG(U26,U$5:U$92,'Market Summary'!$XFC$1),"")</f>
        <v>52</v>
      </c>
      <c r="G26" s="20">
        <f t="shared" si="0"/>
        <v>47</v>
      </c>
      <c r="H26" s="20">
        <f t="shared" si="1"/>
        <v>49</v>
      </c>
      <c r="I26" s="20">
        <f t="shared" si="2"/>
        <v>55</v>
      </c>
      <c r="J26" s="20">
        <f t="shared" si="3"/>
        <v>47</v>
      </c>
      <c r="K26" s="20">
        <f t="shared" si="4"/>
        <v>34</v>
      </c>
      <c r="L26" s="20">
        <f t="shared" si="5"/>
        <v>52</v>
      </c>
      <c r="M26" s="20"/>
      <c r="N26" s="25" t="s">
        <v>39</v>
      </c>
      <c r="O26" s="47" t="s">
        <v>134</v>
      </c>
      <c r="P26" s="43">
        <v>-3.2352941176470584E-2</v>
      </c>
      <c r="Q26" s="43">
        <v>-0.36111111111111116</v>
      </c>
      <c r="R26" s="43">
        <v>-3.7656903765690308E-2</v>
      </c>
      <c r="S26" s="43">
        <v>-0.52577319587628868</v>
      </c>
      <c r="T26" s="43">
        <v>-0.52058363731109947</v>
      </c>
      <c r="U26" s="44">
        <v>-0.76708860759493669</v>
      </c>
      <c r="V26" s="41">
        <v>10.7256976258652</v>
      </c>
      <c r="W26" s="48">
        <v>3.4673562560086246E-2</v>
      </c>
      <c r="X26" s="49">
        <v>13.124020320976349</v>
      </c>
      <c r="Y26" s="43">
        <v>9.3234028674133343E-2</v>
      </c>
      <c r="Z26" s="44">
        <v>5.6024316109422496E-2</v>
      </c>
      <c r="AA26" s="50">
        <v>0.19546051425175648</v>
      </c>
      <c r="AB26" s="51">
        <v>3.9092102850351251E-2</v>
      </c>
      <c r="XFA26" s="21">
        <v>1.8431999999999999</v>
      </c>
      <c r="XFB26" s="4">
        <v>10.366262378760963</v>
      </c>
    </row>
    <row r="27" spans="1:28 16381:16382" x14ac:dyDescent="0.25">
      <c r="A27" s="20">
        <f>IFERROR(_xlfn.RANK.AVG(P27,P$5:P$92,'Market Summary'!$XFC$1),"")</f>
        <v>29.5</v>
      </c>
      <c r="B27" s="20">
        <f>IFERROR(_xlfn.RANK.AVG(Q27,Q$5:Q$92,'Market Summary'!$XFC$1),"")</f>
        <v>68</v>
      </c>
      <c r="C27" s="20">
        <f>IFERROR(_xlfn.RANK.AVG(R27,R$5:R$92,'Market Summary'!$XFC$1),"")</f>
        <v>59</v>
      </c>
      <c r="D27" s="20">
        <f>IFERROR(_xlfn.RANK.AVG(S27,S$5:S$92,'Market Summary'!$XFC$1),"")</f>
        <v>66</v>
      </c>
      <c r="E27" s="20">
        <f>IFERROR(_xlfn.RANK.AVG(T27,T$5:T$92,'Market Summary'!$XFC$1),"")</f>
        <v>33</v>
      </c>
      <c r="F27" s="21">
        <f>IFERROR(_xlfn.RANK.AVG(U27,U$5:U$92,'Market Summary'!$XFC$1),"")</f>
        <v>38</v>
      </c>
      <c r="G27" s="20">
        <f t="shared" si="0"/>
        <v>59</v>
      </c>
      <c r="H27" s="20">
        <f t="shared" si="1"/>
        <v>44</v>
      </c>
      <c r="I27" s="20">
        <f t="shared" si="2"/>
        <v>62</v>
      </c>
      <c r="J27" s="20">
        <f t="shared" si="3"/>
        <v>59</v>
      </c>
      <c r="K27" s="20">
        <f t="shared" si="4"/>
        <v>61.5</v>
      </c>
      <c r="L27" s="20">
        <f t="shared" si="5"/>
        <v>69</v>
      </c>
      <c r="M27" s="20"/>
      <c r="N27" s="25" t="s">
        <v>40</v>
      </c>
      <c r="O27" s="47" t="s">
        <v>135</v>
      </c>
      <c r="P27" s="43">
        <v>0</v>
      </c>
      <c r="Q27" s="43">
        <v>-0.51428571428571423</v>
      </c>
      <c r="R27" s="43">
        <v>-0.16393442622950816</v>
      </c>
      <c r="S27" s="43">
        <v>-0.60969387755102034</v>
      </c>
      <c r="T27" s="43">
        <v>-0.17962466487935647</v>
      </c>
      <c r="U27" s="44">
        <v>-0.45454545454545459</v>
      </c>
      <c r="V27" s="41">
        <v>104.76073541340132</v>
      </c>
      <c r="W27" s="48">
        <v>-0.15357653742842914</v>
      </c>
      <c r="X27" s="49">
        <v>39.269765896756894</v>
      </c>
      <c r="Y27" s="43">
        <v>9.5455610926541562E-3</v>
      </c>
      <c r="Z27" s="44">
        <v>0</v>
      </c>
      <c r="AA27" s="50">
        <v>-0.65479244368581913</v>
      </c>
      <c r="AB27" s="51">
        <v>-0.13095848873716387</v>
      </c>
      <c r="XFA27" s="21">
        <v>0</v>
      </c>
      <c r="XFB27" s="4">
        <v>123.76870449115543</v>
      </c>
    </row>
    <row r="28" spans="1:28 16381:16382" x14ac:dyDescent="0.25">
      <c r="A28" s="20">
        <f>IFERROR(_xlfn.RANK.AVG(P28,P$5:P$92,'Market Summary'!$XFC$1),"")</f>
        <v>6</v>
      </c>
      <c r="B28" s="20">
        <f>IFERROR(_xlfn.RANK.AVG(Q28,Q$5:Q$92,'Market Summary'!$XFC$1),"")</f>
        <v>53</v>
      </c>
      <c r="C28" s="20">
        <f>IFERROR(_xlfn.RANK.AVG(R28,R$5:R$92,'Market Summary'!$XFC$1),"")</f>
        <v>35</v>
      </c>
      <c r="D28" s="20">
        <f>IFERROR(_xlfn.RANK.AVG(S28,S$5:S$92,'Market Summary'!$XFC$1),"")</f>
        <v>55</v>
      </c>
      <c r="E28" s="20">
        <f>IFERROR(_xlfn.RANK.AVG(T28,T$5:T$92,'Market Summary'!$XFC$1),"")</f>
        <v>52</v>
      </c>
      <c r="F28" s="21">
        <f>IFERROR(_xlfn.RANK.AVG(U28,U$5:U$92,'Market Summary'!$XFC$1),"")</f>
        <v>50</v>
      </c>
      <c r="G28" s="20">
        <f t="shared" si="0"/>
        <v>54</v>
      </c>
      <c r="H28" s="20">
        <f t="shared" si="1"/>
        <v>24</v>
      </c>
      <c r="I28" s="20">
        <f t="shared" si="2"/>
        <v>49</v>
      </c>
      <c r="J28" s="20">
        <f t="shared" si="3"/>
        <v>54</v>
      </c>
      <c r="K28" s="20">
        <f t="shared" si="4"/>
        <v>37</v>
      </c>
      <c r="L28" s="20">
        <f t="shared" si="5"/>
        <v>60</v>
      </c>
      <c r="M28" s="20"/>
      <c r="N28" s="25" t="s">
        <v>41</v>
      </c>
      <c r="O28" s="47" t="s">
        <v>136</v>
      </c>
      <c r="P28" s="43">
        <v>2.7551020408163263E-2</v>
      </c>
      <c r="Q28" s="43">
        <v>-0.28352490421455934</v>
      </c>
      <c r="R28" s="43">
        <v>-6.4999999999999947E-2</v>
      </c>
      <c r="S28" s="43">
        <v>-0.46875</v>
      </c>
      <c r="T28" s="43">
        <v>-0.59051094890510947</v>
      </c>
      <c r="U28" s="44">
        <v>-0.68483146067415723</v>
      </c>
      <c r="V28" s="41">
        <v>20.722356232737351</v>
      </c>
      <c r="W28" s="48">
        <v>-0.41387727163444221</v>
      </c>
      <c r="X28" s="49">
        <v>9.4424298753402258</v>
      </c>
      <c r="Y28" s="43">
        <v>4.8257060575968271E-2</v>
      </c>
      <c r="Z28" s="44">
        <v>5.134856007944389E-2</v>
      </c>
      <c r="AA28" s="50">
        <v>-0.17952082265069191</v>
      </c>
      <c r="AB28" s="51">
        <v>-3.5904164530138338E-2</v>
      </c>
      <c r="XFA28" s="21">
        <v>2.5853999999999999</v>
      </c>
      <c r="XFB28" s="4">
        <v>35.354978112729086</v>
      </c>
    </row>
    <row r="29" spans="1:28 16381:16382" x14ac:dyDescent="0.25">
      <c r="A29" s="20" t="str">
        <f>IFERROR(_xlfn.RANK.AVG(P29,P$5:P$92,'Market Summary'!$XFC$1),"")</f>
        <v/>
      </c>
      <c r="B29" s="20">
        <f>IFERROR(_xlfn.RANK.AVG(Q29,Q$5:Q$92,'Market Summary'!$XFC$1),"")</f>
        <v>12</v>
      </c>
      <c r="C29" s="20">
        <f>IFERROR(_xlfn.RANK.AVG(R29,R$5:R$92,'Market Summary'!$XFC$1),"")</f>
        <v>15.5</v>
      </c>
      <c r="D29" s="20">
        <f>IFERROR(_xlfn.RANK.AVG(S29,S$5:S$92,'Market Summary'!$XFC$1),"")</f>
        <v>11</v>
      </c>
      <c r="E29" s="20" t="str">
        <f>IFERROR(_xlfn.RANK.AVG(T29,T$5:T$92,'Market Summary'!$XFC$1),"")</f>
        <v/>
      </c>
      <c r="F29" s="21" t="str">
        <f>IFERROR(_xlfn.RANK.AVG(U29,U$5:U$92,'Market Summary'!$XFC$1),"")</f>
        <v/>
      </c>
      <c r="G29" s="20" t="str">
        <f t="shared" si="0"/>
        <v/>
      </c>
      <c r="H29" s="20" t="str">
        <f t="shared" si="1"/>
        <v/>
      </c>
      <c r="I29" s="20" t="str">
        <f t="shared" si="2"/>
        <v/>
      </c>
      <c r="J29" s="20" t="str">
        <f t="shared" si="3"/>
        <v/>
      </c>
      <c r="K29" s="20" t="str">
        <f t="shared" si="4"/>
        <v/>
      </c>
      <c r="L29" s="20">
        <f t="shared" si="5"/>
        <v>55</v>
      </c>
      <c r="M29" s="20"/>
      <c r="N29" s="36" t="s">
        <v>42</v>
      </c>
      <c r="O29" s="47"/>
      <c r="P29" s="43" t="s">
        <v>116</v>
      </c>
      <c r="Q29" s="43"/>
      <c r="R29" s="43"/>
      <c r="S29" s="43"/>
      <c r="T29" s="43"/>
      <c r="U29" s="44"/>
      <c r="V29" s="41" t="s">
        <v>116</v>
      </c>
      <c r="W29" s="48" t="s">
        <v>116</v>
      </c>
      <c r="X29" s="49"/>
      <c r="Y29" s="43" t="s">
        <v>116</v>
      </c>
      <c r="Z29" s="44" t="s">
        <v>116</v>
      </c>
      <c r="AA29" s="50"/>
      <c r="AB29" s="51"/>
      <c r="XFA29" s="21">
        <v>0</v>
      </c>
      <c r="XFB29" s="4" t="s">
        <v>116</v>
      </c>
    </row>
    <row r="30" spans="1:28 16381:16382" x14ac:dyDescent="0.25">
      <c r="A30" s="20">
        <f>IFERROR(_xlfn.RANK.AVG(P30,P$5:P$92,'Market Summary'!$XFC$1),"")</f>
        <v>4</v>
      </c>
      <c r="B30" s="20">
        <f>IFERROR(_xlfn.RANK.AVG(Q30,Q$5:Q$92,'Market Summary'!$XFC$1),"")</f>
        <v>64</v>
      </c>
      <c r="C30" s="20">
        <f>IFERROR(_xlfn.RANK.AVG(R30,R$5:R$92,'Market Summary'!$XFC$1),"")</f>
        <v>48</v>
      </c>
      <c r="D30" s="20">
        <f>IFERROR(_xlfn.RANK.AVG(S30,S$5:S$92,'Market Summary'!$XFC$1),"")</f>
        <v>56</v>
      </c>
      <c r="E30" s="20">
        <f>IFERROR(_xlfn.RANK.AVG(T30,T$5:T$92,'Market Summary'!$XFC$1),"")</f>
        <v>8</v>
      </c>
      <c r="F30" s="21">
        <f>IFERROR(_xlfn.RANK.AVG(U30,U$5:U$92,'Market Summary'!$XFC$1),"")</f>
        <v>17</v>
      </c>
      <c r="G30" s="20">
        <f t="shared" si="0"/>
        <v>57</v>
      </c>
      <c r="H30" s="20">
        <f t="shared" si="1"/>
        <v>18</v>
      </c>
      <c r="I30" s="20">
        <f t="shared" si="2"/>
        <v>63</v>
      </c>
      <c r="J30" s="20">
        <f t="shared" si="3"/>
        <v>57</v>
      </c>
      <c r="K30" s="20">
        <f t="shared" si="4"/>
        <v>23</v>
      </c>
      <c r="L30" s="20">
        <f t="shared" si="5"/>
        <v>53</v>
      </c>
      <c r="M30" s="20"/>
      <c r="N30" s="25" t="s">
        <v>43</v>
      </c>
      <c r="O30" s="47" t="s">
        <v>137</v>
      </c>
      <c r="P30" s="43">
        <v>5.8064516129032073E-2</v>
      </c>
      <c r="Q30" s="43">
        <v>-0.38144329896907214</v>
      </c>
      <c r="R30" s="43">
        <v>-0.101123595505618</v>
      </c>
      <c r="S30" s="43">
        <v>-0.47826086956521741</v>
      </c>
      <c r="T30" s="43">
        <v>0.71673819742489275</v>
      </c>
      <c r="U30" s="44">
        <v>-5.0632911392405111E-2</v>
      </c>
      <c r="V30" s="41">
        <v>37.599715248843196</v>
      </c>
      <c r="W30" s="48">
        <v>-0.43985118040850724</v>
      </c>
      <c r="X30" s="49">
        <v>67.506926548158745</v>
      </c>
      <c r="Y30" s="43">
        <v>2.6595946096447266E-2</v>
      </c>
      <c r="Z30" s="44">
        <v>7.6219512195121963E-2</v>
      </c>
      <c r="AA30" s="50">
        <v>0.1109151899676224</v>
      </c>
      <c r="AB30" s="51">
        <v>2.218303799352439E-2</v>
      </c>
      <c r="XFA30" s="21">
        <v>1.25</v>
      </c>
      <c r="XFB30" s="4">
        <v>67.124510368983806</v>
      </c>
    </row>
    <row r="31" spans="1:28 16381:16382" x14ac:dyDescent="0.25">
      <c r="A31" s="20">
        <f>IFERROR(_xlfn.RANK.AVG(P31,P$5:P$92,'Market Summary'!$XFC$1),"")</f>
        <v>50</v>
      </c>
      <c r="B31" s="20">
        <f>IFERROR(_xlfn.RANK.AVG(Q31,Q$5:Q$92,'Market Summary'!$XFC$1),"")</f>
        <v>23</v>
      </c>
      <c r="C31" s="20">
        <f>IFERROR(_xlfn.RANK.AVG(R31,R$5:R$92,'Market Summary'!$XFC$1),"")</f>
        <v>32</v>
      </c>
      <c r="D31" s="20">
        <f>IFERROR(_xlfn.RANK.AVG(S31,S$5:S$92,'Market Summary'!$XFC$1),"")</f>
        <v>35</v>
      </c>
      <c r="E31" s="20">
        <f>IFERROR(_xlfn.RANK.AVG(T31,T$5:T$92,'Market Summary'!$XFC$1),"")</f>
        <v>29</v>
      </c>
      <c r="F31" s="21">
        <f>IFERROR(_xlfn.RANK.AVG(U31,U$5:U$92,'Market Summary'!$XFC$1),"")</f>
        <v>31</v>
      </c>
      <c r="G31" s="20">
        <f t="shared" si="0"/>
        <v>36</v>
      </c>
      <c r="H31" s="20">
        <f t="shared" si="1"/>
        <v>10</v>
      </c>
      <c r="I31" s="20">
        <f t="shared" si="2"/>
        <v>50</v>
      </c>
      <c r="J31" s="20">
        <f t="shared" si="3"/>
        <v>36</v>
      </c>
      <c r="K31" s="20">
        <f t="shared" si="4"/>
        <v>13</v>
      </c>
      <c r="L31" s="20">
        <f t="shared" si="5"/>
        <v>62</v>
      </c>
      <c r="M31" s="20"/>
      <c r="N31" s="25" t="s">
        <v>44</v>
      </c>
      <c r="O31" s="47" t="s">
        <v>138</v>
      </c>
      <c r="P31" s="43">
        <v>-1.322751322751281E-3</v>
      </c>
      <c r="Q31" s="43">
        <v>-8.6021505376344121E-2</v>
      </c>
      <c r="R31" s="43">
        <v>-6.0773480662983381E-2</v>
      </c>
      <c r="S31" s="43">
        <v>-0.26086956521739135</v>
      </c>
      <c r="T31" s="43">
        <v>-9.3333333333333379E-2</v>
      </c>
      <c r="U31" s="44">
        <v>-0.2857142857142857</v>
      </c>
      <c r="V31" s="41">
        <v>6.7313136488823417</v>
      </c>
      <c r="W31" s="48">
        <v>-0.6169806890153029</v>
      </c>
      <c r="X31" s="49">
        <v>9.7826260380980976</v>
      </c>
      <c r="Y31" s="43">
        <v>0.14855941234680672</v>
      </c>
      <c r="Z31" s="44">
        <v>0.10598443708609272</v>
      </c>
      <c r="AA31" s="50">
        <v>-0.23729859835632305</v>
      </c>
      <c r="AB31" s="51">
        <v>-4.74597196712645E-2</v>
      </c>
      <c r="XFA31" s="21">
        <v>16.00365</v>
      </c>
      <c r="XFB31" s="4">
        <v>17.57434535500817</v>
      </c>
    </row>
    <row r="32" spans="1:28 16381:16382" x14ac:dyDescent="0.25">
      <c r="A32" s="20">
        <f>IFERROR(_xlfn.RANK.AVG(P32,P$5:P$92,'Market Summary'!$XFC$1),"")</f>
        <v>29.5</v>
      </c>
      <c r="B32" s="20">
        <f>IFERROR(_xlfn.RANK.AVG(Q32,Q$5:Q$92,'Market Summary'!$XFC$1),"")</f>
        <v>6</v>
      </c>
      <c r="C32" s="20">
        <f>IFERROR(_xlfn.RANK.AVG(R32,R$5:R$92,'Market Summary'!$XFC$1),"")</f>
        <v>4</v>
      </c>
      <c r="D32" s="20">
        <f>IFERROR(_xlfn.RANK.AVG(S32,S$5:S$92,'Market Summary'!$XFC$1),"")</f>
        <v>67</v>
      </c>
      <c r="E32" s="20">
        <f>IFERROR(_xlfn.RANK.AVG(T32,T$5:T$92,'Market Summary'!$XFC$1),"")</f>
        <v>57</v>
      </c>
      <c r="F32" s="21">
        <f>IFERROR(_xlfn.RANK.AVG(U32,U$5:U$92,'Market Summary'!$XFC$1),"")</f>
        <v>62</v>
      </c>
      <c r="G32" s="20" t="str">
        <f t="shared" si="0"/>
        <v/>
      </c>
      <c r="H32" s="20" t="str">
        <f t="shared" si="1"/>
        <v/>
      </c>
      <c r="I32" s="20">
        <f t="shared" si="2"/>
        <v>57</v>
      </c>
      <c r="J32" s="20" t="str">
        <f t="shared" si="3"/>
        <v/>
      </c>
      <c r="K32" s="20">
        <f t="shared" si="4"/>
        <v>21</v>
      </c>
      <c r="L32" s="20">
        <f t="shared" si="5"/>
        <v>65</v>
      </c>
      <c r="M32" s="20"/>
      <c r="N32" s="25" t="s">
        <v>45</v>
      </c>
      <c r="O32" s="47" t="s">
        <v>139</v>
      </c>
      <c r="P32" s="43">
        <v>0</v>
      </c>
      <c r="Q32" s="43">
        <v>9.1666666666666563E-2</v>
      </c>
      <c r="R32" s="43">
        <v>6.5040650406503975E-2</v>
      </c>
      <c r="S32" s="43">
        <v>-0.61470588235294121</v>
      </c>
      <c r="T32" s="43">
        <v>-0.78038558256496227</v>
      </c>
      <c r="U32" s="44">
        <v>-0.89083333333333337</v>
      </c>
      <c r="V32" s="41" t="s">
        <v>116</v>
      </c>
      <c r="W32" s="48" t="s">
        <v>116</v>
      </c>
      <c r="X32" s="49">
        <v>19.536114991144206</v>
      </c>
      <c r="Y32" s="43" t="s">
        <v>116</v>
      </c>
      <c r="Z32" s="44">
        <v>9.1054687499999995E-2</v>
      </c>
      <c r="AA32" s="50">
        <v>-0.39861938732637858</v>
      </c>
      <c r="AB32" s="51">
        <v>-7.9723877465275761E-2</v>
      </c>
      <c r="XFA32" s="21">
        <v>1.4568749999999999</v>
      </c>
      <c r="XFB32" s="4">
        <v>21.56035421655691</v>
      </c>
    </row>
    <row r="33" spans="1:28 16381:16382" x14ac:dyDescent="0.25">
      <c r="A33" s="20" t="str">
        <f>IFERROR(_xlfn.RANK.AVG(P33,P$5:P$92,'Market Summary'!$XFC$1),"")</f>
        <v/>
      </c>
      <c r="B33" s="20">
        <f>IFERROR(_xlfn.RANK.AVG(Q33,Q$5:Q$92,'Market Summary'!$XFC$1),"")</f>
        <v>12</v>
      </c>
      <c r="C33" s="20">
        <f>IFERROR(_xlfn.RANK.AVG(R33,R$5:R$92,'Market Summary'!$XFC$1),"")</f>
        <v>15.5</v>
      </c>
      <c r="D33" s="20">
        <f>IFERROR(_xlfn.RANK.AVG(S33,S$5:S$92,'Market Summary'!$XFC$1),"")</f>
        <v>11</v>
      </c>
      <c r="E33" s="20" t="str">
        <f>IFERROR(_xlfn.RANK.AVG(T33,T$5:T$92,'Market Summary'!$XFC$1),"")</f>
        <v/>
      </c>
      <c r="F33" s="21" t="str">
        <f>IFERROR(_xlfn.RANK.AVG(U33,U$5:U$92,'Market Summary'!$XFC$1),"")</f>
        <v/>
      </c>
      <c r="G33" s="20" t="str">
        <f t="shared" si="0"/>
        <v/>
      </c>
      <c r="H33" s="20" t="str">
        <f t="shared" si="1"/>
        <v/>
      </c>
      <c r="I33" s="20" t="str">
        <f t="shared" si="2"/>
        <v/>
      </c>
      <c r="J33" s="20" t="str">
        <f t="shared" si="3"/>
        <v/>
      </c>
      <c r="K33" s="20" t="str">
        <f t="shared" si="4"/>
        <v/>
      </c>
      <c r="L33" s="20">
        <f t="shared" si="5"/>
        <v>55</v>
      </c>
      <c r="M33" s="20"/>
      <c r="N33" s="36" t="s">
        <v>46</v>
      </c>
      <c r="O33" s="47"/>
      <c r="P33" s="43" t="s">
        <v>116</v>
      </c>
      <c r="Q33" s="43"/>
      <c r="R33" s="43"/>
      <c r="S33" s="43"/>
      <c r="T33" s="43"/>
      <c r="U33" s="44"/>
      <c r="V33" s="41" t="s">
        <v>116</v>
      </c>
      <c r="W33" s="48" t="s">
        <v>116</v>
      </c>
      <c r="X33" s="49"/>
      <c r="Y33" s="43" t="s">
        <v>116</v>
      </c>
      <c r="Z33" s="44" t="s">
        <v>116</v>
      </c>
      <c r="AA33" s="50"/>
      <c r="AB33" s="51"/>
      <c r="XFA33" s="21">
        <v>0</v>
      </c>
      <c r="XFB33" s="4" t="s">
        <v>116</v>
      </c>
    </row>
    <row r="34" spans="1:28 16381:16382" x14ac:dyDescent="0.25">
      <c r="A34" s="20" t="str">
        <f>IFERROR(_xlfn.RANK.AVG(P34,P$5:P$92,'Market Summary'!$XFC$1),"")</f>
        <v/>
      </c>
      <c r="B34" s="20">
        <f>IFERROR(_xlfn.RANK.AVG(Q34,Q$5:Q$92,'Market Summary'!$XFC$1),"")</f>
        <v>50</v>
      </c>
      <c r="C34" s="20">
        <f>IFERROR(_xlfn.RANK.AVG(R34,R$5:R$92,'Market Summary'!$XFC$1),"")</f>
        <v>46</v>
      </c>
      <c r="D34" s="20">
        <f>IFERROR(_xlfn.RANK.AVG(S34,S$5:S$92,'Market Summary'!$XFC$1),"")</f>
        <v>37</v>
      </c>
      <c r="E34" s="20">
        <f>IFERROR(_xlfn.RANK.AVG(T34,T$5:T$92,'Market Summary'!$XFC$1),"")</f>
        <v>32</v>
      </c>
      <c r="F34" s="21">
        <f>IFERROR(_xlfn.RANK.AVG(U34,U$5:U$92,'Market Summary'!$XFC$1),"")</f>
        <v>29</v>
      </c>
      <c r="G34" s="20">
        <f t="shared" si="0"/>
        <v>37</v>
      </c>
      <c r="H34" s="20">
        <f t="shared" si="1"/>
        <v>29</v>
      </c>
      <c r="I34" s="20">
        <f t="shared" si="2"/>
        <v>41</v>
      </c>
      <c r="J34" s="20">
        <f t="shared" si="3"/>
        <v>37</v>
      </c>
      <c r="K34" s="20">
        <f t="shared" si="4"/>
        <v>26</v>
      </c>
      <c r="L34" s="20">
        <f t="shared" si="5"/>
        <v>41</v>
      </c>
      <c r="M34" s="20"/>
      <c r="N34" s="25" t="s">
        <v>47</v>
      </c>
      <c r="O34" s="47">
        <v>7.5</v>
      </c>
      <c r="P34" s="43" t="s">
        <v>116</v>
      </c>
      <c r="Q34" s="43">
        <v>-0.26744186046511631</v>
      </c>
      <c r="R34" s="43">
        <v>-9.9999999999999978E-2</v>
      </c>
      <c r="S34" s="43">
        <v>-0.26315789473684215</v>
      </c>
      <c r="T34" s="43">
        <v>-0.17647058823529416</v>
      </c>
      <c r="U34" s="44">
        <v>-0.26487747957993002</v>
      </c>
      <c r="V34" s="41">
        <v>6.7818688398765739</v>
      </c>
      <c r="W34" s="48">
        <v>-0.36511971090635098</v>
      </c>
      <c r="X34" s="49">
        <v>7.0441588806065853</v>
      </c>
      <c r="Y34" s="43">
        <v>0.14745198168978441</v>
      </c>
      <c r="Z34" s="44">
        <v>7.0949999999999999E-2</v>
      </c>
      <c r="AA34" s="50">
        <v>0.60292089728369791</v>
      </c>
      <c r="AB34" s="51">
        <v>0.12058417945673949</v>
      </c>
      <c r="XFA34" s="21">
        <v>0.53212499999999996</v>
      </c>
      <c r="XFB34" s="4">
        <v>10.68212221481679</v>
      </c>
    </row>
    <row r="35" spans="1:28 16381:16382" x14ac:dyDescent="0.25">
      <c r="A35" s="20">
        <f>IFERROR(_xlfn.RANK.AVG(P35,P$5:P$92,'Market Summary'!$XFC$1),"")</f>
        <v>29.5</v>
      </c>
      <c r="B35" s="20">
        <f>IFERROR(_xlfn.RANK.AVG(Q35,Q$5:Q$92,'Market Summary'!$XFC$1),"")</f>
        <v>55</v>
      </c>
      <c r="C35" s="20">
        <f>IFERROR(_xlfn.RANK.AVG(R35,R$5:R$92,'Market Summary'!$XFC$1),"")</f>
        <v>46</v>
      </c>
      <c r="D35" s="20">
        <f>IFERROR(_xlfn.RANK.AVG(S35,S$5:S$92,'Market Summary'!$XFC$1),"")</f>
        <v>39</v>
      </c>
      <c r="E35" s="20">
        <f>IFERROR(_xlfn.RANK.AVG(T35,T$5:T$92,'Market Summary'!$XFC$1),"")</f>
        <v>44</v>
      </c>
      <c r="F35" s="21">
        <f>IFERROR(_xlfn.RANK.AVG(U35,U$5:U$92,'Market Summary'!$XFC$1),"")</f>
        <v>37</v>
      </c>
      <c r="G35" s="20">
        <f t="shared" si="0"/>
        <v>45</v>
      </c>
      <c r="H35" s="20">
        <f t="shared" si="1"/>
        <v>22</v>
      </c>
      <c r="I35" s="20">
        <f t="shared" si="2"/>
        <v>44</v>
      </c>
      <c r="J35" s="20">
        <f t="shared" si="3"/>
        <v>45</v>
      </c>
      <c r="K35" s="20">
        <f t="shared" si="4"/>
        <v>22</v>
      </c>
      <c r="L35" s="20">
        <f t="shared" si="5"/>
        <v>63</v>
      </c>
      <c r="M35" s="20"/>
      <c r="N35" s="25" t="s">
        <v>48</v>
      </c>
      <c r="O35" s="47" t="s">
        <v>140</v>
      </c>
      <c r="P35" s="43">
        <v>0</v>
      </c>
      <c r="Q35" s="43">
        <v>-0.2898134863701578</v>
      </c>
      <c r="R35" s="43">
        <v>-9.9999999999999978E-2</v>
      </c>
      <c r="S35" s="43">
        <v>-0.28260869565217395</v>
      </c>
      <c r="T35" s="43">
        <v>-0.3125</v>
      </c>
      <c r="U35" s="44">
        <v>-0.38279301745635907</v>
      </c>
      <c r="V35" s="41">
        <v>8.8131971776087159</v>
      </c>
      <c r="W35" s="48">
        <v>-0.41505837411099467</v>
      </c>
      <c r="X35" s="49">
        <v>8.0034018597445975</v>
      </c>
      <c r="Y35" s="43">
        <v>0.11346620072686606</v>
      </c>
      <c r="Z35" s="44">
        <v>8.6071232876712311E-2</v>
      </c>
      <c r="AA35" s="50">
        <v>-0.25134746219083759</v>
      </c>
      <c r="AB35" s="51">
        <v>-5.0269492438167585E-2</v>
      </c>
      <c r="XFA35" s="21">
        <v>2.1991199999999997</v>
      </c>
      <c r="XFB35" s="4">
        <v>15.066797758176728</v>
      </c>
    </row>
    <row r="36" spans="1:28 16381:16382" x14ac:dyDescent="0.25">
      <c r="A36" s="20" t="str">
        <f>IFERROR(_xlfn.RANK.AVG(P36,P$5:P$92,'Market Summary'!$XFC$1),"")</f>
        <v/>
      </c>
      <c r="B36" s="20">
        <f>IFERROR(_xlfn.RANK.AVG(Q36,Q$5:Q$92,'Market Summary'!$XFC$1),"")</f>
        <v>12</v>
      </c>
      <c r="C36" s="20">
        <f>IFERROR(_xlfn.RANK.AVG(R36,R$5:R$92,'Market Summary'!$XFC$1),"")</f>
        <v>15.5</v>
      </c>
      <c r="D36" s="20">
        <f>IFERROR(_xlfn.RANK.AVG(S36,S$5:S$92,'Market Summary'!$XFC$1),"")</f>
        <v>11</v>
      </c>
      <c r="E36" s="20" t="str">
        <f>IFERROR(_xlfn.RANK.AVG(T36,T$5:T$92,'Market Summary'!$XFC$1),"")</f>
        <v/>
      </c>
      <c r="F36" s="21" t="str">
        <f>IFERROR(_xlfn.RANK.AVG(U36,U$5:U$92,'Market Summary'!$XFC$1),"")</f>
        <v/>
      </c>
      <c r="G36" s="20" t="str">
        <f t="shared" si="0"/>
        <v/>
      </c>
      <c r="H36" s="20" t="str">
        <f t="shared" si="1"/>
        <v/>
      </c>
      <c r="I36" s="20" t="str">
        <f t="shared" si="2"/>
        <v/>
      </c>
      <c r="J36" s="20" t="str">
        <f t="shared" si="3"/>
        <v/>
      </c>
      <c r="K36" s="20" t="str">
        <f t="shared" si="4"/>
        <v/>
      </c>
      <c r="L36" s="20">
        <f t="shared" si="5"/>
        <v>55</v>
      </c>
      <c r="M36" s="20"/>
      <c r="N36" s="36" t="s">
        <v>49</v>
      </c>
      <c r="O36" s="47"/>
      <c r="P36" s="43" t="s">
        <v>116</v>
      </c>
      <c r="Q36" s="43"/>
      <c r="R36" s="43"/>
      <c r="S36" s="43"/>
      <c r="T36" s="43"/>
      <c r="U36" s="44"/>
      <c r="V36" s="41" t="s">
        <v>116</v>
      </c>
      <c r="W36" s="48" t="s">
        <v>116</v>
      </c>
      <c r="X36" s="49"/>
      <c r="Y36" s="43" t="s">
        <v>116</v>
      </c>
      <c r="Z36" s="44" t="s">
        <v>116</v>
      </c>
      <c r="AA36" s="50"/>
      <c r="AB36" s="51"/>
      <c r="XFA36" s="21">
        <v>0</v>
      </c>
      <c r="XFB36" s="4" t="s">
        <v>116</v>
      </c>
    </row>
    <row r="37" spans="1:28 16381:16382" x14ac:dyDescent="0.25">
      <c r="A37" s="20">
        <f>IFERROR(_xlfn.RANK.AVG(P37,P$5:P$92,'Market Summary'!$XFC$1),"")</f>
        <v>29.5</v>
      </c>
      <c r="B37" s="20">
        <f>IFERROR(_xlfn.RANK.AVG(Q37,Q$5:Q$92,'Market Summary'!$XFC$1),"")</f>
        <v>2</v>
      </c>
      <c r="C37" s="20">
        <f>IFERROR(_xlfn.RANK.AVG(R37,R$5:R$92,'Market Summary'!$XFC$1),"")</f>
        <v>3</v>
      </c>
      <c r="D37" s="20">
        <f>IFERROR(_xlfn.RANK.AVG(S37,S$5:S$92,'Market Summary'!$XFC$1),"")</f>
        <v>18</v>
      </c>
      <c r="E37" s="20">
        <f>IFERROR(_xlfn.RANK.AVG(T37,T$5:T$92,'Market Summary'!$XFC$1),"")</f>
        <v>23</v>
      </c>
      <c r="F37" s="21">
        <f>IFERROR(_xlfn.RANK.AVG(U37,U$5:U$92,'Market Summary'!$XFC$1),"")</f>
        <v>14</v>
      </c>
      <c r="G37" s="20">
        <f t="shared" si="0"/>
        <v>24</v>
      </c>
      <c r="H37" s="20">
        <f t="shared" si="1"/>
        <v>35</v>
      </c>
      <c r="I37" s="20">
        <f t="shared" si="2"/>
        <v>28</v>
      </c>
      <c r="J37" s="20">
        <f t="shared" si="3"/>
        <v>24</v>
      </c>
      <c r="K37" s="20">
        <f t="shared" si="4"/>
        <v>18</v>
      </c>
      <c r="L37" s="20">
        <f t="shared" si="5"/>
        <v>37</v>
      </c>
      <c r="M37" s="20"/>
      <c r="N37" s="25" t="s">
        <v>50</v>
      </c>
      <c r="O37" s="47" t="s">
        <v>141</v>
      </c>
      <c r="P37" s="43">
        <v>0</v>
      </c>
      <c r="Q37" s="43">
        <v>0.25714285714285712</v>
      </c>
      <c r="R37" s="43">
        <v>6.6666666666666652E-2</v>
      </c>
      <c r="S37" s="43">
        <v>-0.14838709677419348</v>
      </c>
      <c r="T37" s="43">
        <v>0.17073170731707332</v>
      </c>
      <c r="U37" s="44">
        <v>6.8825910931173961E-2</v>
      </c>
      <c r="V37" s="41">
        <v>5.1206117774231821</v>
      </c>
      <c r="W37" s="48">
        <v>-0.2591844579085465</v>
      </c>
      <c r="X37" s="49">
        <v>4.7598302185838515</v>
      </c>
      <c r="Y37" s="43">
        <v>0.19528916533157384</v>
      </c>
      <c r="Z37" s="44">
        <v>9.8728395061728411E-2</v>
      </c>
      <c r="AA37" s="50">
        <v>0.75977968143035324</v>
      </c>
      <c r="AB37" s="51">
        <v>0.15195593628607074</v>
      </c>
      <c r="XFA37" s="21">
        <v>0.39985000000000004</v>
      </c>
      <c r="XFB37" s="4">
        <v>6.9121279002419254</v>
      </c>
    </row>
    <row r="38" spans="1:28 16381:16382" x14ac:dyDescent="0.25">
      <c r="A38" s="20" t="str">
        <f>IFERROR(_xlfn.RANK.AVG(P38,P$5:P$92,'Market Summary'!$XFC$1),"")</f>
        <v/>
      </c>
      <c r="B38" s="20">
        <f>IFERROR(_xlfn.RANK.AVG(Q38,Q$5:Q$92,'Market Summary'!$XFC$1),"")</f>
        <v>12</v>
      </c>
      <c r="C38" s="20">
        <f>IFERROR(_xlfn.RANK.AVG(R38,R$5:R$92,'Market Summary'!$XFC$1),"")</f>
        <v>15.5</v>
      </c>
      <c r="D38" s="20">
        <f>IFERROR(_xlfn.RANK.AVG(S38,S$5:S$92,'Market Summary'!$XFC$1),"")</f>
        <v>11</v>
      </c>
      <c r="E38" s="20" t="str">
        <f>IFERROR(_xlfn.RANK.AVG(T38,T$5:T$92,'Market Summary'!$XFC$1),"")</f>
        <v/>
      </c>
      <c r="F38" s="21" t="str">
        <f>IFERROR(_xlfn.RANK.AVG(U38,U$5:U$92,'Market Summary'!$XFC$1),"")</f>
        <v/>
      </c>
      <c r="G38" s="20" t="str">
        <f t="shared" si="0"/>
        <v/>
      </c>
      <c r="H38" s="20" t="str">
        <f t="shared" si="1"/>
        <v/>
      </c>
      <c r="I38" s="20" t="str">
        <f t="shared" si="2"/>
        <v/>
      </c>
      <c r="J38" s="20" t="str">
        <f t="shared" ref="J38:J69" si="6">IFERROR(_xlfn.RANK.AVG(Y38,Y$5:Y$92,0),"")</f>
        <v/>
      </c>
      <c r="K38" s="20" t="str">
        <f t="shared" ref="K38:K69" si="7">IFERROR(_xlfn.RANK.AVG(Z38,$Z$5:$Z$92,0),"")</f>
        <v/>
      </c>
      <c r="L38" s="20">
        <f t="shared" ref="L38:L69" si="8">IFERROR(_xlfn.RANK.AVG(AA38,AA$5:AA$92,0),"")</f>
        <v>55</v>
      </c>
      <c r="M38" s="20"/>
      <c r="N38" s="36" t="s">
        <v>51</v>
      </c>
      <c r="O38" s="47"/>
      <c r="P38" s="43" t="s">
        <v>116</v>
      </c>
      <c r="Q38" s="43"/>
      <c r="R38" s="43"/>
      <c r="S38" s="43"/>
      <c r="T38" s="43"/>
      <c r="U38" s="44"/>
      <c r="V38" s="41" t="s">
        <v>116</v>
      </c>
      <c r="W38" s="48" t="s">
        <v>116</v>
      </c>
      <c r="X38" s="49"/>
      <c r="Y38" s="43" t="s">
        <v>116</v>
      </c>
      <c r="Z38" s="44" t="s">
        <v>116</v>
      </c>
      <c r="AA38" s="50"/>
      <c r="AB38" s="51"/>
      <c r="XFA38" s="21">
        <v>0</v>
      </c>
      <c r="XFB38" s="4" t="s">
        <v>116</v>
      </c>
    </row>
    <row r="39" spans="1:28 16381:16382" x14ac:dyDescent="0.25">
      <c r="A39" s="20">
        <f>IFERROR(_xlfn.RANK.AVG(P39,P$5:P$92,'Market Summary'!$XFC$1),"")</f>
        <v>29.5</v>
      </c>
      <c r="B39" s="20">
        <f>IFERROR(_xlfn.RANK.AVG(Q39,Q$5:Q$92,'Market Summary'!$XFC$1),"")</f>
        <v>67</v>
      </c>
      <c r="C39" s="20">
        <f>IFERROR(_xlfn.RANK.AVG(R39,R$5:R$92,'Market Summary'!$XFC$1),"")</f>
        <v>49</v>
      </c>
      <c r="D39" s="20">
        <f>IFERROR(_xlfn.RANK.AVG(S39,S$5:S$92,'Market Summary'!$XFC$1),"")</f>
        <v>68</v>
      </c>
      <c r="E39" s="20">
        <f>IFERROR(_xlfn.RANK.AVG(T39,T$5:T$92,'Market Summary'!$XFC$1),"")</f>
        <v>55</v>
      </c>
      <c r="F39" s="21">
        <f>IFERROR(_xlfn.RANK.AVG(U39,U$5:U$92,'Market Summary'!$XFC$1),"")</f>
        <v>58.5</v>
      </c>
      <c r="G39" s="20">
        <f t="shared" si="0"/>
        <v>50</v>
      </c>
      <c r="H39" s="20">
        <f t="shared" si="1"/>
        <v>15</v>
      </c>
      <c r="I39" s="20">
        <f t="shared" si="2"/>
        <v>37</v>
      </c>
      <c r="J39" s="20">
        <f t="shared" si="6"/>
        <v>50</v>
      </c>
      <c r="K39" s="20">
        <f t="shared" si="7"/>
        <v>48</v>
      </c>
      <c r="L39" s="20">
        <f t="shared" si="8"/>
        <v>35</v>
      </c>
      <c r="M39" s="20"/>
      <c r="N39" s="25" t="s">
        <v>52</v>
      </c>
      <c r="O39" s="47" t="s">
        <v>130</v>
      </c>
      <c r="P39" s="43">
        <v>0</v>
      </c>
      <c r="Q39" s="43">
        <v>-0.51219512195121952</v>
      </c>
      <c r="R39" s="43">
        <v>-0.11111111111111116</v>
      </c>
      <c r="S39" s="43">
        <v>-0.64285714285714279</v>
      </c>
      <c r="T39" s="43">
        <v>-0.70873786407766992</v>
      </c>
      <c r="U39" s="44">
        <v>-0.84615384615384615</v>
      </c>
      <c r="V39" s="41">
        <v>14.420482377848757</v>
      </c>
      <c r="W39" s="48">
        <v>-0.5053914141643352</v>
      </c>
      <c r="X39" s="49">
        <v>5.7593232651918926</v>
      </c>
      <c r="Y39" s="43">
        <v>6.9345807844548663E-2</v>
      </c>
      <c r="Z39" s="44">
        <v>2.145E-2</v>
      </c>
      <c r="AA39" s="50">
        <v>0.95569820303687036</v>
      </c>
      <c r="AB39" s="51">
        <v>0.19113964060737376</v>
      </c>
      <c r="XFA39" s="21">
        <v>0.15015000000000001</v>
      </c>
      <c r="XFB39" s="4">
        <v>29.155341801203598</v>
      </c>
    </row>
    <row r="40" spans="1:28 16381:16382" x14ac:dyDescent="0.25">
      <c r="A40" s="20">
        <f>IFERROR(_xlfn.RANK.AVG(P40,P$5:P$92,'Market Summary'!$XFC$1),"")</f>
        <v>29.5</v>
      </c>
      <c r="B40" s="20">
        <f>IFERROR(_xlfn.RANK.AVG(Q40,Q$5:Q$92,'Market Summary'!$XFC$1),"")</f>
        <v>49</v>
      </c>
      <c r="C40" s="20">
        <f>IFERROR(_xlfn.RANK.AVG(R40,R$5:R$92,'Market Summary'!$XFC$1),"")</f>
        <v>36</v>
      </c>
      <c r="D40" s="20">
        <f>IFERROR(_xlfn.RANK.AVG(S40,S$5:S$92,'Market Summary'!$XFC$1),"")</f>
        <v>22</v>
      </c>
      <c r="E40" s="20">
        <f>IFERROR(_xlfn.RANK.AVG(T40,T$5:T$92,'Market Summary'!$XFC$1),"")</f>
        <v>38</v>
      </c>
      <c r="F40" s="21">
        <f>IFERROR(_xlfn.RANK.AVG(U40,U$5:U$92,'Market Summary'!$XFC$1),"")</f>
        <v>55</v>
      </c>
      <c r="G40" s="20">
        <f t="shared" si="0"/>
        <v>4</v>
      </c>
      <c r="H40" s="20">
        <f t="shared" si="1"/>
        <v>3</v>
      </c>
      <c r="I40" s="20">
        <f t="shared" si="2"/>
        <v>34</v>
      </c>
      <c r="J40" s="20">
        <f t="shared" si="6"/>
        <v>4</v>
      </c>
      <c r="K40" s="20">
        <f t="shared" si="7"/>
        <v>46</v>
      </c>
      <c r="L40" s="20">
        <f t="shared" si="8"/>
        <v>26</v>
      </c>
      <c r="M40" s="20"/>
      <c r="N40" s="25" t="s">
        <v>53</v>
      </c>
      <c r="O40" s="47" t="s">
        <v>142</v>
      </c>
      <c r="P40" s="43">
        <v>0</v>
      </c>
      <c r="Q40" s="43">
        <v>-0.26356589147286824</v>
      </c>
      <c r="R40" s="43">
        <v>-6.8627450980392246E-2</v>
      </c>
      <c r="S40" s="43">
        <v>-0.18103448275862066</v>
      </c>
      <c r="T40" s="43">
        <v>-0.26356589147286824</v>
      </c>
      <c r="U40" s="44">
        <v>-0.82632541133455206</v>
      </c>
      <c r="V40" s="41">
        <v>1.9904569186176473</v>
      </c>
      <c r="W40" s="48">
        <v>-0.86168640773718697</v>
      </c>
      <c r="X40" s="49">
        <v>5.1887534466868441</v>
      </c>
      <c r="Y40" s="43">
        <v>0.50239720872456273</v>
      </c>
      <c r="Z40" s="44">
        <v>2.9691089108910891E-2</v>
      </c>
      <c r="AA40" s="50">
        <v>1.7170072061200163</v>
      </c>
      <c r="AB40" s="51">
        <v>0.34340144122400318</v>
      </c>
      <c r="XFA40" s="21">
        <v>2.9988000000000001E-2</v>
      </c>
      <c r="XFB40" s="4">
        <v>14.390898870123561</v>
      </c>
    </row>
    <row r="41" spans="1:28 16381:16382" x14ac:dyDescent="0.25">
      <c r="A41" s="20">
        <f>IFERROR(_xlfn.RANK.AVG(P41,P$5:P$92,'Market Summary'!$XFC$1),"")</f>
        <v>60</v>
      </c>
      <c r="B41" s="20">
        <f>IFERROR(_xlfn.RANK.AVG(Q41,Q$5:Q$92,'Market Summary'!$XFC$1),"")</f>
        <v>65</v>
      </c>
      <c r="C41" s="20">
        <f>IFERROR(_xlfn.RANK.AVG(R41,R$5:R$92,'Market Summary'!$XFC$1),"")</f>
        <v>56</v>
      </c>
      <c r="D41" s="20">
        <f>IFERROR(_xlfn.RANK.AVG(S41,S$5:S$92,'Market Summary'!$XFC$1),"")</f>
        <v>65</v>
      </c>
      <c r="E41" s="20">
        <f>IFERROR(_xlfn.RANK.AVG(T41,T$5:T$92,'Market Summary'!$XFC$1),"")</f>
        <v>56</v>
      </c>
      <c r="F41" s="21">
        <f>IFERROR(_xlfn.RANK.AVG(U41,U$5:U$92,'Market Summary'!$XFC$1),"")</f>
        <v>63</v>
      </c>
      <c r="G41" s="20" t="str">
        <f t="shared" si="0"/>
        <v/>
      </c>
      <c r="H41" s="20" t="str">
        <f t="shared" si="1"/>
        <v/>
      </c>
      <c r="I41" s="20">
        <f t="shared" si="2"/>
        <v>18</v>
      </c>
      <c r="J41" s="20" t="str">
        <f t="shared" si="6"/>
        <v/>
      </c>
      <c r="K41" s="20">
        <f t="shared" si="7"/>
        <v>19</v>
      </c>
      <c r="L41" s="20">
        <f t="shared" si="8"/>
        <v>14</v>
      </c>
      <c r="M41" s="20"/>
      <c r="N41" s="25" t="s">
        <v>54</v>
      </c>
      <c r="O41" s="47" t="s">
        <v>143</v>
      </c>
      <c r="P41" s="43">
        <v>-3.5714285714285698E-2</v>
      </c>
      <c r="Q41" s="43">
        <v>-0.41361256544502623</v>
      </c>
      <c r="R41" s="43">
        <v>-0.14503816793893132</v>
      </c>
      <c r="S41" s="43">
        <v>-0.57735849056603783</v>
      </c>
      <c r="T41" s="43">
        <v>-0.72125435540069693</v>
      </c>
      <c r="U41" s="44">
        <v>-0.9096774193548387</v>
      </c>
      <c r="V41" s="41" t="s">
        <v>116</v>
      </c>
      <c r="W41" s="48" t="s">
        <v>116</v>
      </c>
      <c r="X41" s="49">
        <v>3.7827842217605787</v>
      </c>
      <c r="Y41" s="43" t="s">
        <v>116</v>
      </c>
      <c r="Z41" s="44">
        <v>9.6237037037037024E-2</v>
      </c>
      <c r="AA41" s="50">
        <v>2.913681947567528</v>
      </c>
      <c r="AB41" s="51">
        <v>0.58273638951350559</v>
      </c>
      <c r="XFA41" s="21">
        <v>0.64959999999999996</v>
      </c>
      <c r="XFB41" s="4">
        <v>14.859080322112121</v>
      </c>
    </row>
    <row r="42" spans="1:28 16381:16382" x14ac:dyDescent="0.25">
      <c r="A42" s="20">
        <f>IFERROR(_xlfn.RANK.AVG(P42,P$5:P$92,'Market Summary'!$XFC$1),"")</f>
        <v>61</v>
      </c>
      <c r="B42" s="20">
        <f>IFERROR(_xlfn.RANK.AVG(Q42,Q$5:Q$92,'Market Summary'!$XFC$1),"")</f>
        <v>29</v>
      </c>
      <c r="C42" s="20">
        <f>IFERROR(_xlfn.RANK.AVG(R42,R$5:R$92,'Market Summary'!$XFC$1),"")</f>
        <v>7</v>
      </c>
      <c r="D42" s="20">
        <f>IFERROR(_xlfn.RANK.AVG(S42,S$5:S$92,'Market Summary'!$XFC$1),"")</f>
        <v>49</v>
      </c>
      <c r="E42" s="20">
        <f>IFERROR(_xlfn.RANK.AVG(T42,T$5:T$92,'Market Summary'!$XFC$1),"")</f>
        <v>26</v>
      </c>
      <c r="F42" s="21">
        <f>IFERROR(_xlfn.RANK.AVG(U42,U$5:U$92,'Market Summary'!$XFC$1),"")</f>
        <v>35</v>
      </c>
      <c r="G42" s="20">
        <f t="shared" si="0"/>
        <v>52</v>
      </c>
      <c r="H42" s="20">
        <f t="shared" si="1"/>
        <v>5</v>
      </c>
      <c r="I42" s="20">
        <f t="shared" si="2"/>
        <v>58</v>
      </c>
      <c r="J42" s="20">
        <f t="shared" si="6"/>
        <v>52</v>
      </c>
      <c r="K42" s="20">
        <f t="shared" si="7"/>
        <v>50</v>
      </c>
      <c r="L42" s="20">
        <f t="shared" si="8"/>
        <v>66</v>
      </c>
      <c r="M42" s="20"/>
      <c r="N42" s="25" t="s">
        <v>55</v>
      </c>
      <c r="O42" s="47" t="s">
        <v>144</v>
      </c>
      <c r="P42" s="43">
        <v>-7.6779026217228541E-2</v>
      </c>
      <c r="Q42" s="43">
        <v>-0.13513513513513509</v>
      </c>
      <c r="R42" s="43">
        <v>4.2345276872964188E-2</v>
      </c>
      <c r="S42" s="43">
        <v>-0.38283510125361619</v>
      </c>
      <c r="T42" s="43">
        <v>-3.0303030303030276E-2</v>
      </c>
      <c r="U42" s="44">
        <v>-0.34693877551020413</v>
      </c>
      <c r="V42" s="41">
        <v>15.520711876017842</v>
      </c>
      <c r="W42" s="48">
        <v>-0.8213895946135078</v>
      </c>
      <c r="X42" s="49">
        <v>25.979925384644563</v>
      </c>
      <c r="Y42" s="43">
        <v>6.443003439456739E-2</v>
      </c>
      <c r="Z42" s="44">
        <v>2.0304259634888439E-2</v>
      </c>
      <c r="AA42" s="50">
        <v>-0.40900545240857522</v>
      </c>
      <c r="AB42" s="51">
        <v>-8.1801090481715133E-2</v>
      </c>
      <c r="XFA42" s="21">
        <v>0.50049999999999994</v>
      </c>
      <c r="XFB42" s="4">
        <v>86.897019478976162</v>
      </c>
    </row>
    <row r="43" spans="1:28 16381:16382" x14ac:dyDescent="0.25">
      <c r="A43" s="20" t="str">
        <f>IFERROR(_xlfn.RANK.AVG(P43,P$5:P$92,'Market Summary'!$XFC$1),"")</f>
        <v/>
      </c>
      <c r="B43" s="20">
        <f>IFERROR(_xlfn.RANK.AVG(Q43,Q$5:Q$92,'Market Summary'!$XFC$1),"")</f>
        <v>12</v>
      </c>
      <c r="C43" s="20">
        <f>IFERROR(_xlfn.RANK.AVG(R43,R$5:R$92,'Market Summary'!$XFC$1),"")</f>
        <v>15.5</v>
      </c>
      <c r="D43" s="20">
        <f>IFERROR(_xlfn.RANK.AVG(S43,S$5:S$92,'Market Summary'!$XFC$1),"")</f>
        <v>11</v>
      </c>
      <c r="E43" s="20" t="str">
        <f>IFERROR(_xlfn.RANK.AVG(T43,T$5:T$92,'Market Summary'!$XFC$1),"")</f>
        <v/>
      </c>
      <c r="F43" s="21" t="str">
        <f>IFERROR(_xlfn.RANK.AVG(U43,U$5:U$92,'Market Summary'!$XFC$1),"")</f>
        <v/>
      </c>
      <c r="G43" s="20" t="str">
        <f t="shared" si="0"/>
        <v/>
      </c>
      <c r="H43" s="20" t="str">
        <f t="shared" si="1"/>
        <v/>
      </c>
      <c r="I43" s="20" t="str">
        <f t="shared" si="2"/>
        <v/>
      </c>
      <c r="J43" s="20" t="str">
        <f t="shared" si="6"/>
        <v/>
      </c>
      <c r="K43" s="20" t="str">
        <f t="shared" si="7"/>
        <v/>
      </c>
      <c r="L43" s="20">
        <f t="shared" si="8"/>
        <v>55</v>
      </c>
      <c r="M43" s="20"/>
      <c r="N43" s="36" t="s">
        <v>56</v>
      </c>
      <c r="O43" s="47"/>
      <c r="P43" s="43" t="s">
        <v>116</v>
      </c>
      <c r="Q43" s="43"/>
      <c r="R43" s="43"/>
      <c r="S43" s="43"/>
      <c r="T43" s="43"/>
      <c r="U43" s="44"/>
      <c r="V43" s="41" t="s">
        <v>116</v>
      </c>
      <c r="W43" s="48" t="s">
        <v>116</v>
      </c>
      <c r="X43" s="49"/>
      <c r="Y43" s="43" t="s">
        <v>116</v>
      </c>
      <c r="Z43" s="44" t="s">
        <v>116</v>
      </c>
      <c r="AA43" s="50"/>
      <c r="AB43" s="51"/>
      <c r="XFA43" s="21">
        <v>0</v>
      </c>
      <c r="XFB43" s="4" t="s">
        <v>116</v>
      </c>
    </row>
    <row r="44" spans="1:28 16381:16382" x14ac:dyDescent="0.25">
      <c r="A44" s="20">
        <f>IFERROR(_xlfn.RANK.AVG(P44,P$5:P$92,'Market Summary'!$XFC$1),"")</f>
        <v>29.5</v>
      </c>
      <c r="B44" s="20">
        <f>IFERROR(_xlfn.RANK.AVG(Q44,Q$5:Q$92,'Market Summary'!$XFC$1),"")</f>
        <v>37</v>
      </c>
      <c r="C44" s="20">
        <f>IFERROR(_xlfn.RANK.AVG(R44,R$5:R$92,'Market Summary'!$XFC$1),"")</f>
        <v>62</v>
      </c>
      <c r="D44" s="20">
        <f>IFERROR(_xlfn.RANK.AVG(S44,S$5:S$92,'Market Summary'!$XFC$1),"")</f>
        <v>34</v>
      </c>
      <c r="E44" s="20">
        <f>IFERROR(_xlfn.RANK.AVG(T44,T$5:T$92,'Market Summary'!$XFC$1),"")</f>
        <v>54</v>
      </c>
      <c r="F44" s="21">
        <f>IFERROR(_xlfn.RANK.AVG(U44,U$5:U$92,'Market Summary'!$XFC$1),"")</f>
        <v>51</v>
      </c>
      <c r="G44" s="20">
        <f t="shared" si="0"/>
        <v>16</v>
      </c>
      <c r="H44" s="20">
        <f t="shared" si="1"/>
        <v>20</v>
      </c>
      <c r="I44" s="20">
        <f t="shared" si="2"/>
        <v>35</v>
      </c>
      <c r="J44" s="20">
        <f t="shared" si="6"/>
        <v>16</v>
      </c>
      <c r="K44" s="20">
        <f t="shared" si="7"/>
        <v>11</v>
      </c>
      <c r="L44" s="20">
        <f t="shared" si="8"/>
        <v>36</v>
      </c>
      <c r="M44" s="20"/>
      <c r="N44" s="25" t="s">
        <v>57</v>
      </c>
      <c r="O44" s="47" t="s">
        <v>145</v>
      </c>
      <c r="P44" s="43">
        <v>0</v>
      </c>
      <c r="Q44" s="43">
        <v>-0.18552036199095023</v>
      </c>
      <c r="R44" s="43">
        <v>-0.17808219178082185</v>
      </c>
      <c r="S44" s="43">
        <v>-0.2592592592592593</v>
      </c>
      <c r="T44" s="43">
        <v>-0.64657372864716278</v>
      </c>
      <c r="U44" s="44">
        <v>-0.7142857142857143</v>
      </c>
      <c r="V44" s="41">
        <v>4.0129043571461906</v>
      </c>
      <c r="W44" s="48">
        <v>-0.43389493140457958</v>
      </c>
      <c r="X44" s="49">
        <v>5.2969898069995667</v>
      </c>
      <c r="Y44" s="43">
        <v>0.24919607122437329</v>
      </c>
      <c r="Z44" s="44">
        <v>0.10836927223719676</v>
      </c>
      <c r="AA44" s="50">
        <v>0.91305699802411522</v>
      </c>
      <c r="AB44" s="51">
        <v>0.18261139960482309</v>
      </c>
      <c r="XFA44" s="21">
        <v>2.0102500000000001</v>
      </c>
      <c r="XFB44" s="4">
        <v>7.0886211407764348</v>
      </c>
    </row>
    <row r="45" spans="1:28 16381:16382" x14ac:dyDescent="0.25">
      <c r="A45" s="20" t="str">
        <f>IFERROR(_xlfn.RANK.AVG(P45,P$5:P$92,'Market Summary'!$XFC$1),"")</f>
        <v/>
      </c>
      <c r="B45" s="20">
        <f>IFERROR(_xlfn.RANK.AVG(Q45,Q$5:Q$92,'Market Summary'!$XFC$1),"")</f>
        <v>12</v>
      </c>
      <c r="C45" s="20">
        <f>IFERROR(_xlfn.RANK.AVG(R45,R$5:R$92,'Market Summary'!$XFC$1),"")</f>
        <v>15.5</v>
      </c>
      <c r="D45" s="20">
        <f>IFERROR(_xlfn.RANK.AVG(S45,S$5:S$92,'Market Summary'!$XFC$1),"")</f>
        <v>11</v>
      </c>
      <c r="E45" s="20" t="str">
        <f>IFERROR(_xlfn.RANK.AVG(T45,T$5:T$92,'Market Summary'!$XFC$1),"")</f>
        <v/>
      </c>
      <c r="F45" s="21" t="str">
        <f>IFERROR(_xlfn.RANK.AVG(U45,U$5:U$92,'Market Summary'!$XFC$1),"")</f>
        <v/>
      </c>
      <c r="G45" s="20" t="str">
        <f t="shared" si="0"/>
        <v/>
      </c>
      <c r="H45" s="20" t="str">
        <f t="shared" si="1"/>
        <v/>
      </c>
      <c r="I45" s="20" t="str">
        <f t="shared" si="2"/>
        <v/>
      </c>
      <c r="J45" s="20" t="str">
        <f t="shared" si="6"/>
        <v/>
      </c>
      <c r="K45" s="20" t="str">
        <f t="shared" si="7"/>
        <v/>
      </c>
      <c r="L45" s="20">
        <f t="shared" si="8"/>
        <v>55</v>
      </c>
      <c r="M45" s="20"/>
      <c r="N45" s="36" t="s">
        <v>58</v>
      </c>
      <c r="O45" s="47"/>
      <c r="P45" s="43" t="s">
        <v>116</v>
      </c>
      <c r="Q45" s="43"/>
      <c r="R45" s="43"/>
      <c r="S45" s="43"/>
      <c r="T45" s="43"/>
      <c r="U45" s="44"/>
      <c r="V45" s="41" t="s">
        <v>116</v>
      </c>
      <c r="W45" s="48" t="s">
        <v>116</v>
      </c>
      <c r="X45" s="49"/>
      <c r="Y45" s="43" t="s">
        <v>116</v>
      </c>
      <c r="Z45" s="44" t="s">
        <v>116</v>
      </c>
      <c r="AA45" s="50"/>
      <c r="AB45" s="51"/>
      <c r="XFA45" s="21">
        <v>0</v>
      </c>
      <c r="XFB45" s="4" t="s">
        <v>116</v>
      </c>
    </row>
    <row r="46" spans="1:28 16381:16382" x14ac:dyDescent="0.25">
      <c r="A46" s="20">
        <f>IFERROR(_xlfn.RANK.AVG(P46,P$5:P$92,'Market Summary'!$XFC$1),"")</f>
        <v>29.5</v>
      </c>
      <c r="B46" s="20">
        <f>IFERROR(_xlfn.RANK.AVG(Q46,Q$5:Q$92,'Market Summary'!$XFC$1),"")</f>
        <v>33</v>
      </c>
      <c r="C46" s="20">
        <f>IFERROR(_xlfn.RANK.AVG(R46,R$5:R$92,'Market Summary'!$XFC$1),"")</f>
        <v>5</v>
      </c>
      <c r="D46" s="20">
        <f>IFERROR(_xlfn.RANK.AVG(S46,S$5:S$92,'Market Summary'!$XFC$1),"")</f>
        <v>59</v>
      </c>
      <c r="E46" s="20">
        <f>IFERROR(_xlfn.RANK.AVG(T46,T$5:T$92,'Market Summary'!$XFC$1),"")</f>
        <v>28</v>
      </c>
      <c r="F46" s="21">
        <f>IFERROR(_xlfn.RANK.AVG(U46,U$5:U$92,'Market Summary'!$XFC$1),"")</f>
        <v>25</v>
      </c>
      <c r="G46" s="20">
        <f t="shared" si="0"/>
        <v>35</v>
      </c>
      <c r="H46" s="20">
        <f t="shared" si="1"/>
        <v>13</v>
      </c>
      <c r="I46" s="20">
        <f t="shared" si="2"/>
        <v>43</v>
      </c>
      <c r="J46" s="20">
        <f t="shared" si="6"/>
        <v>35</v>
      </c>
      <c r="K46" s="20">
        <f t="shared" si="7"/>
        <v>9</v>
      </c>
      <c r="L46" s="20">
        <f t="shared" si="8"/>
        <v>54</v>
      </c>
      <c r="M46" s="20"/>
      <c r="N46" s="25" t="s">
        <v>59</v>
      </c>
      <c r="O46" s="47" t="s">
        <v>146</v>
      </c>
      <c r="P46" s="43">
        <v>0</v>
      </c>
      <c r="Q46" s="43">
        <v>-0.14857142857142858</v>
      </c>
      <c r="R46" s="43">
        <v>6.4285714285714279E-2</v>
      </c>
      <c r="S46" s="43">
        <v>-0.50333333333333341</v>
      </c>
      <c r="T46" s="43">
        <v>-8.0246913580246937E-2</v>
      </c>
      <c r="U46" s="44">
        <v>-0.21578947368421053</v>
      </c>
      <c r="V46" s="41">
        <v>6.3957119658410866</v>
      </c>
      <c r="W46" s="48">
        <v>-0.57204504283008273</v>
      </c>
      <c r="X46" s="49">
        <v>7.8031194934473165</v>
      </c>
      <c r="Y46" s="43">
        <v>0.15635475852272721</v>
      </c>
      <c r="Z46" s="44">
        <v>0.12499062500000002</v>
      </c>
      <c r="AA46" s="50">
        <v>1.9789992786675148E-2</v>
      </c>
      <c r="AB46" s="51">
        <v>3.9579985573350296E-3</v>
      </c>
      <c r="XFA46" s="21">
        <v>0.19998500000000005</v>
      </c>
      <c r="XFB46" s="4">
        <v>14.944825053870568</v>
      </c>
    </row>
    <row r="47" spans="1:28 16381:16382" x14ac:dyDescent="0.25">
      <c r="A47" s="20" t="str">
        <f>IFERROR(_xlfn.RANK.AVG(P47,P$5:P$92,'Market Summary'!$XFC$1),"")</f>
        <v/>
      </c>
      <c r="B47" s="20">
        <f>IFERROR(_xlfn.RANK.AVG(Q47,Q$5:Q$92,'Market Summary'!$XFC$1),"")</f>
        <v>12</v>
      </c>
      <c r="C47" s="20">
        <f>IFERROR(_xlfn.RANK.AVG(R47,R$5:R$92,'Market Summary'!$XFC$1),"")</f>
        <v>15.5</v>
      </c>
      <c r="D47" s="20">
        <f>IFERROR(_xlfn.RANK.AVG(S47,S$5:S$92,'Market Summary'!$XFC$1),"")</f>
        <v>11</v>
      </c>
      <c r="E47" s="20" t="str">
        <f>IFERROR(_xlfn.RANK.AVG(T47,T$5:T$92,'Market Summary'!$XFC$1),"")</f>
        <v/>
      </c>
      <c r="F47" s="21" t="str">
        <f>IFERROR(_xlfn.RANK.AVG(U47,U$5:U$92,'Market Summary'!$XFC$1),"")</f>
        <v/>
      </c>
      <c r="G47" s="20" t="str">
        <f t="shared" si="0"/>
        <v/>
      </c>
      <c r="H47" s="20" t="str">
        <f t="shared" si="1"/>
        <v/>
      </c>
      <c r="I47" s="20" t="str">
        <f t="shared" si="2"/>
        <v/>
      </c>
      <c r="J47" s="20" t="str">
        <f t="shared" si="6"/>
        <v/>
      </c>
      <c r="K47" s="20" t="str">
        <f t="shared" si="7"/>
        <v/>
      </c>
      <c r="L47" s="20">
        <f t="shared" si="8"/>
        <v>55</v>
      </c>
      <c r="M47" s="20"/>
      <c r="N47" s="36" t="s">
        <v>60</v>
      </c>
      <c r="O47" s="47"/>
      <c r="P47" s="43" t="s">
        <v>116</v>
      </c>
      <c r="Q47" s="43"/>
      <c r="R47" s="43"/>
      <c r="S47" s="43"/>
      <c r="T47" s="43"/>
      <c r="U47" s="44"/>
      <c r="V47" s="41" t="s">
        <v>116</v>
      </c>
      <c r="W47" s="48" t="s">
        <v>116</v>
      </c>
      <c r="X47" s="49"/>
      <c r="Y47" s="43" t="s">
        <v>116</v>
      </c>
      <c r="Z47" s="44" t="s">
        <v>116</v>
      </c>
      <c r="AA47" s="50"/>
      <c r="AB47" s="51"/>
      <c r="XFA47" s="21">
        <v>0</v>
      </c>
      <c r="XFB47" s="4" t="s">
        <v>116</v>
      </c>
    </row>
    <row r="48" spans="1:28 16381:16382" x14ac:dyDescent="0.25">
      <c r="A48" s="20">
        <f>IFERROR(_xlfn.RANK.AVG(P48,P$5:P$92,'Market Summary'!$XFC$1),"")</f>
        <v>29.5</v>
      </c>
      <c r="B48" s="20">
        <f>IFERROR(_xlfn.RANK.AVG(Q48,Q$5:Q$92,'Market Summary'!$XFC$1),"")</f>
        <v>7</v>
      </c>
      <c r="C48" s="20">
        <f>IFERROR(_xlfn.RANK.AVG(R48,R$5:R$92,'Market Summary'!$XFC$1),"")</f>
        <v>9</v>
      </c>
      <c r="D48" s="20">
        <f>IFERROR(_xlfn.RANK.AVG(S48,S$5:S$92,'Market Summary'!$XFC$1),"")</f>
        <v>11</v>
      </c>
      <c r="E48" s="20">
        <f>IFERROR(_xlfn.RANK.AVG(T48,T$5:T$92,'Market Summary'!$XFC$1),"")</f>
        <v>42</v>
      </c>
      <c r="F48" s="21">
        <f>IFERROR(_xlfn.RANK.AVG(U48,U$5:U$92,'Market Summary'!$XFC$1),"")</f>
        <v>60</v>
      </c>
      <c r="G48" s="20">
        <f t="shared" si="0"/>
        <v>56</v>
      </c>
      <c r="H48" s="20">
        <f t="shared" si="1"/>
        <v>51</v>
      </c>
      <c r="I48" s="20">
        <f t="shared" si="2"/>
        <v>59</v>
      </c>
      <c r="J48" s="20">
        <f t="shared" si="6"/>
        <v>56</v>
      </c>
      <c r="K48" s="20">
        <f t="shared" si="7"/>
        <v>47</v>
      </c>
      <c r="L48" s="20">
        <f t="shared" si="8"/>
        <v>64</v>
      </c>
      <c r="M48" s="20"/>
      <c r="N48" s="25" t="s">
        <v>61</v>
      </c>
      <c r="O48" s="47" t="s">
        <v>147</v>
      </c>
      <c r="P48" s="43">
        <v>0</v>
      </c>
      <c r="Q48" s="43">
        <v>8.0000000000000071E-2</v>
      </c>
      <c r="R48" s="43">
        <v>2.8571428571428692E-2</v>
      </c>
      <c r="S48" s="43">
        <v>0</v>
      </c>
      <c r="T48" s="43">
        <v>-0.28947368421052622</v>
      </c>
      <c r="U48" s="44">
        <v>-0.8545454545454545</v>
      </c>
      <c r="V48" s="41">
        <v>23.868737736685787</v>
      </c>
      <c r="W48" s="48">
        <v>7.9138775087562063E-2</v>
      </c>
      <c r="X48" s="49">
        <v>27.360078982881262</v>
      </c>
      <c r="Y48" s="43">
        <v>4.1895805761987127E-2</v>
      </c>
      <c r="Z48" s="44">
        <v>2.1789473684210529E-2</v>
      </c>
      <c r="AA48" s="50">
        <v>-0.36782539532783043</v>
      </c>
      <c r="AB48" s="51">
        <v>-7.3565079065566197E-2</v>
      </c>
      <c r="XFA48" s="21">
        <v>0.22770000000000001</v>
      </c>
      <c r="XFB48" s="4">
        <v>22.118320912663954</v>
      </c>
    </row>
    <row r="49" spans="1:28 16381:16382" x14ac:dyDescent="0.25">
      <c r="A49" s="20">
        <f>IFERROR(_xlfn.RANK.AVG(P49,P$5:P$92,'Market Summary'!$XFC$1),"")</f>
        <v>29.5</v>
      </c>
      <c r="B49" s="20">
        <f>IFERROR(_xlfn.RANK.AVG(Q49,Q$5:Q$92,'Market Summary'!$XFC$1),"")</f>
        <v>1</v>
      </c>
      <c r="C49" s="20">
        <f>IFERROR(_xlfn.RANK.AVG(R49,R$5:R$92,'Market Summary'!$XFC$1),"")</f>
        <v>8</v>
      </c>
      <c r="D49" s="20">
        <f>IFERROR(_xlfn.RANK.AVG(S49,S$5:S$92,'Market Summary'!$XFC$1),"")</f>
        <v>1</v>
      </c>
      <c r="E49" s="20" t="str">
        <f>IFERROR(_xlfn.RANK.AVG(T49,T$5:T$92,'Market Summary'!$XFC$1),"")</f>
        <v/>
      </c>
      <c r="F49" s="21">
        <f>IFERROR(_xlfn.RANK.AVG(U49,U$5:U$92,'Market Summary'!$XFC$1),"")</f>
        <v>4</v>
      </c>
      <c r="G49" s="20" t="str">
        <f t="shared" si="0"/>
        <v/>
      </c>
      <c r="H49" s="20" t="str">
        <f t="shared" si="1"/>
        <v/>
      </c>
      <c r="I49" s="20">
        <f t="shared" si="2"/>
        <v>64</v>
      </c>
      <c r="J49" s="20" t="str">
        <f t="shared" si="6"/>
        <v/>
      </c>
      <c r="K49" s="20">
        <f t="shared" si="7"/>
        <v>52</v>
      </c>
      <c r="L49" s="20">
        <f t="shared" si="8"/>
        <v>71</v>
      </c>
      <c r="M49" s="20"/>
      <c r="N49" s="25" t="s">
        <v>62</v>
      </c>
      <c r="O49" s="47" t="s">
        <v>148</v>
      </c>
      <c r="P49" s="43">
        <v>0</v>
      </c>
      <c r="Q49" s="43">
        <v>1.704545454545455</v>
      </c>
      <c r="R49" s="43">
        <v>2.8818443804034644E-2</v>
      </c>
      <c r="S49" s="43">
        <v>0.8789473684210527</v>
      </c>
      <c r="T49" s="43" t="s">
        <v>116</v>
      </c>
      <c r="U49" s="44">
        <v>1.195571955719557</v>
      </c>
      <c r="V49" s="41" t="s">
        <v>116</v>
      </c>
      <c r="W49" s="48" t="s">
        <v>116</v>
      </c>
      <c r="X49" s="49">
        <v>909.90907601193931</v>
      </c>
      <c r="Y49" s="43" t="s">
        <v>116</v>
      </c>
      <c r="Z49" s="44">
        <v>9.0885906040268447E-3</v>
      </c>
      <c r="AA49" s="50">
        <v>-0.8040483472487493</v>
      </c>
      <c r="AB49" s="51">
        <v>-0.16080966944974995</v>
      </c>
      <c r="XFA49" s="21">
        <v>0.20313000000000001</v>
      </c>
      <c r="XFB49" s="4" t="s">
        <v>116</v>
      </c>
    </row>
    <row r="50" spans="1:28 16381:16382" x14ac:dyDescent="0.25">
      <c r="A50" s="20">
        <f>IFERROR(_xlfn.RANK.AVG(P50,P$5:P$92,'Market Summary'!$XFC$1),"")</f>
        <v>58</v>
      </c>
      <c r="B50" s="20">
        <f>IFERROR(_xlfn.RANK.AVG(Q50,Q$5:Q$92,'Market Summary'!$XFC$1),"")</f>
        <v>45</v>
      </c>
      <c r="C50" s="20">
        <f>IFERROR(_xlfn.RANK.AVG(R50,R$5:R$92,'Market Summary'!$XFC$1),"")</f>
        <v>19</v>
      </c>
      <c r="D50" s="20">
        <f>IFERROR(_xlfn.RANK.AVG(S50,S$5:S$92,'Market Summary'!$XFC$1),"")</f>
        <v>54</v>
      </c>
      <c r="E50" s="20">
        <f>IFERROR(_xlfn.RANK.AVG(T50,T$5:T$92,'Market Summary'!$XFC$1),"")</f>
        <v>7</v>
      </c>
      <c r="F50" s="21">
        <f>IFERROR(_xlfn.RANK.AVG(U50,U$5:U$92,'Market Summary'!$XFC$1),"")</f>
        <v>11</v>
      </c>
      <c r="G50" s="20">
        <f t="shared" si="0"/>
        <v>31</v>
      </c>
      <c r="H50" s="20">
        <f t="shared" si="1"/>
        <v>43</v>
      </c>
      <c r="I50" s="20">
        <f t="shared" si="2"/>
        <v>33</v>
      </c>
      <c r="J50" s="20">
        <f t="shared" si="6"/>
        <v>31</v>
      </c>
      <c r="K50" s="20">
        <f t="shared" si="7"/>
        <v>10</v>
      </c>
      <c r="L50" s="20">
        <f t="shared" si="8"/>
        <v>43</v>
      </c>
      <c r="M50" s="20"/>
      <c r="N50" s="25" t="s">
        <v>63</v>
      </c>
      <c r="O50" s="47" t="s">
        <v>149</v>
      </c>
      <c r="P50" s="43">
        <v>-2.314814814814814E-2</v>
      </c>
      <c r="Q50" s="43">
        <v>-0.23986486486486491</v>
      </c>
      <c r="R50" s="43">
        <v>-8.8105726872246271E-3</v>
      </c>
      <c r="S50" s="43">
        <v>-0.42307692307692313</v>
      </c>
      <c r="T50" s="43">
        <v>0.73343605546995372</v>
      </c>
      <c r="U50" s="44">
        <v>0.22282608695652173</v>
      </c>
      <c r="V50" s="41">
        <v>5.7607073165715219</v>
      </c>
      <c r="W50" s="48">
        <v>-0.15615912223119643</v>
      </c>
      <c r="X50" s="49">
        <v>5.1881204794731133</v>
      </c>
      <c r="Y50" s="43">
        <v>0.17358979462875207</v>
      </c>
      <c r="Z50" s="44">
        <v>0.11894786729857819</v>
      </c>
      <c r="AA50" s="50">
        <v>0.52461101396373433</v>
      </c>
      <c r="AB50" s="51">
        <v>0.10492220279274678</v>
      </c>
      <c r="XFA50" s="21">
        <v>1.2548999999999999</v>
      </c>
      <c r="XFB50" s="4">
        <v>6.8267696770075732</v>
      </c>
    </row>
    <row r="51" spans="1:28 16381:16382" x14ac:dyDescent="0.25">
      <c r="A51" s="20">
        <f>IFERROR(_xlfn.RANK.AVG(P51,P$5:P$92,'Market Summary'!$XFC$1),"")</f>
        <v>7</v>
      </c>
      <c r="B51" s="20">
        <f>IFERROR(_xlfn.RANK.AVG(Q51,Q$5:Q$92,'Market Summary'!$XFC$1),"")</f>
        <v>62</v>
      </c>
      <c r="C51" s="20">
        <f>IFERROR(_xlfn.RANK.AVG(R51,R$5:R$92,'Market Summary'!$XFC$1),"")</f>
        <v>15.5</v>
      </c>
      <c r="D51" s="20">
        <f>IFERROR(_xlfn.RANK.AVG(S51,S$5:S$92,'Market Summary'!$XFC$1),"")</f>
        <v>62</v>
      </c>
      <c r="E51" s="20">
        <f>IFERROR(_xlfn.RANK.AVG(T51,T$5:T$92,'Market Summary'!$XFC$1),"")</f>
        <v>46</v>
      </c>
      <c r="F51" s="21">
        <f>IFERROR(_xlfn.RANK.AVG(U51,U$5:U$92,'Market Summary'!$XFC$1),"")</f>
        <v>54</v>
      </c>
      <c r="G51" s="20">
        <f t="shared" si="0"/>
        <v>51</v>
      </c>
      <c r="H51" s="20">
        <f t="shared" si="1"/>
        <v>53</v>
      </c>
      <c r="I51" s="20">
        <f t="shared" si="2"/>
        <v>32</v>
      </c>
      <c r="J51" s="20">
        <f t="shared" si="6"/>
        <v>51</v>
      </c>
      <c r="K51" s="20">
        <f t="shared" si="7"/>
        <v>28</v>
      </c>
      <c r="L51" s="20">
        <f t="shared" si="8"/>
        <v>28</v>
      </c>
      <c r="M51" s="20"/>
      <c r="N51" s="25" t="s">
        <v>64</v>
      </c>
      <c r="O51" s="47" t="s">
        <v>150</v>
      </c>
      <c r="P51" s="43">
        <v>2.7397260273972712E-2</v>
      </c>
      <c r="Q51" s="43">
        <v>-0.36936936936936937</v>
      </c>
      <c r="R51" s="43">
        <v>0</v>
      </c>
      <c r="S51" s="43">
        <v>-0.53333333333333333</v>
      </c>
      <c r="T51" s="43">
        <v>-0.34883720930232553</v>
      </c>
      <c r="U51" s="44">
        <v>-0.8202131758058302</v>
      </c>
      <c r="V51" s="41">
        <v>15.374438832982479</v>
      </c>
      <c r="W51" s="48">
        <v>0.13010352928675095</v>
      </c>
      <c r="X51" s="49">
        <v>5.047782261584195</v>
      </c>
      <c r="Y51" s="43">
        <v>6.5043024390244397E-2</v>
      </c>
      <c r="Z51" s="44">
        <v>6.6703999999999999E-2</v>
      </c>
      <c r="AA51" s="50">
        <v>1.6417411977555103</v>
      </c>
      <c r="AB51" s="51">
        <v>0.32834823955110215</v>
      </c>
      <c r="XFA51" s="21">
        <v>1.0005599999999999</v>
      </c>
      <c r="XFB51" s="4">
        <v>13.604451658235101</v>
      </c>
    </row>
    <row r="52" spans="1:28 16381:16382" x14ac:dyDescent="0.25">
      <c r="A52" s="20">
        <f>IFERROR(_xlfn.RANK.AVG(P52,P$5:P$92,'Market Summary'!$XFC$1),"")</f>
        <v>52</v>
      </c>
      <c r="B52" s="20">
        <f>IFERROR(_xlfn.RANK.AVG(Q52,Q$5:Q$92,'Market Summary'!$XFC$1),"")</f>
        <v>38</v>
      </c>
      <c r="C52" s="20">
        <f>IFERROR(_xlfn.RANK.AVG(R52,R$5:R$92,'Market Summary'!$XFC$1),"")</f>
        <v>24.5</v>
      </c>
      <c r="D52" s="20">
        <f>IFERROR(_xlfn.RANK.AVG(S52,S$5:S$92,'Market Summary'!$XFC$1),"")</f>
        <v>57</v>
      </c>
      <c r="E52" s="20">
        <f>IFERROR(_xlfn.RANK.AVG(T52,T$5:T$92,'Market Summary'!$XFC$1),"")</f>
        <v>43</v>
      </c>
      <c r="F52" s="21">
        <f>IFERROR(_xlfn.RANK.AVG(U52,U$5:U$92,'Market Summary'!$XFC$1),"")</f>
        <v>53</v>
      </c>
      <c r="G52" s="20">
        <f t="shared" si="0"/>
        <v>60</v>
      </c>
      <c r="H52" s="20">
        <f t="shared" si="1"/>
        <v>57</v>
      </c>
      <c r="I52" s="20">
        <f t="shared" si="2"/>
        <v>29</v>
      </c>
      <c r="J52" s="20">
        <f t="shared" si="6"/>
        <v>60</v>
      </c>
      <c r="K52" s="20">
        <f t="shared" si="7"/>
        <v>32</v>
      </c>
      <c r="L52" s="20">
        <f t="shared" si="8"/>
        <v>5</v>
      </c>
      <c r="M52" s="20"/>
      <c r="N52" s="25" t="s">
        <v>65</v>
      </c>
      <c r="O52" s="47" t="s">
        <v>151</v>
      </c>
      <c r="P52" s="43">
        <v>-1.0000000000000009E-2</v>
      </c>
      <c r="Q52" s="43">
        <v>-0.18644067796610164</v>
      </c>
      <c r="R52" s="43">
        <v>-4.0000000000000036E-2</v>
      </c>
      <c r="S52" s="43">
        <v>-0.49738219895287961</v>
      </c>
      <c r="T52" s="43">
        <v>-0.30434782608695654</v>
      </c>
      <c r="U52" s="44">
        <v>-0.77674418604651163</v>
      </c>
      <c r="V52" s="41">
        <v>114.83003744441817</v>
      </c>
      <c r="W52" s="48">
        <v>1.5678235541513015</v>
      </c>
      <c r="X52" s="49">
        <v>4.8714984597724005</v>
      </c>
      <c r="Y52" s="43">
        <v>8.7085228068834834E-3</v>
      </c>
      <c r="Z52" s="44">
        <v>6.0622222222222216E-2</v>
      </c>
      <c r="AA52" s="50">
        <v>4.8106051210853646</v>
      </c>
      <c r="AB52" s="51">
        <v>0.96212102421707302</v>
      </c>
      <c r="XFA52" s="21">
        <v>6.0015999999999993E-2</v>
      </c>
      <c r="XFB52" s="4">
        <v>44.718819273534919</v>
      </c>
    </row>
    <row r="53" spans="1:28 16381:16382" x14ac:dyDescent="0.25">
      <c r="A53" s="20">
        <f>IFERROR(_xlfn.RANK.AVG(P53,P$5:P$92,'Market Summary'!$XFC$1),"")</f>
        <v>29.5</v>
      </c>
      <c r="B53" s="20">
        <f>IFERROR(_xlfn.RANK.AVG(Q53,Q$5:Q$92,'Market Summary'!$XFC$1),"")</f>
        <v>47.5</v>
      </c>
      <c r="C53" s="20">
        <f>IFERROR(_xlfn.RANK.AVG(R53,R$5:R$92,'Market Summary'!$XFC$1),"")</f>
        <v>37</v>
      </c>
      <c r="D53" s="20">
        <f>IFERROR(_xlfn.RANK.AVG(S53,S$5:S$92,'Market Summary'!$XFC$1),"")</f>
        <v>44</v>
      </c>
      <c r="E53" s="20">
        <f>IFERROR(_xlfn.RANK.AVG(T53,T$5:T$92,'Market Summary'!$XFC$1),"")</f>
        <v>9</v>
      </c>
      <c r="F53" s="21">
        <f>IFERROR(_xlfn.RANK.AVG(U53,U$5:U$92,'Market Summary'!$XFC$1),"")</f>
        <v>10</v>
      </c>
      <c r="G53" s="20" t="str">
        <f t="shared" si="0"/>
        <v/>
      </c>
      <c r="H53" s="20" t="str">
        <f t="shared" si="1"/>
        <v/>
      </c>
      <c r="I53" s="20">
        <f t="shared" si="2"/>
        <v>48</v>
      </c>
      <c r="J53" s="20" t="str">
        <f t="shared" si="6"/>
        <v/>
      </c>
      <c r="K53" s="20">
        <f t="shared" si="7"/>
        <v>25</v>
      </c>
      <c r="L53" s="20">
        <f t="shared" si="8"/>
        <v>61</v>
      </c>
      <c r="M53" s="20"/>
      <c r="N53" s="25" t="s">
        <v>66</v>
      </c>
      <c r="O53" s="47" t="s">
        <v>152</v>
      </c>
      <c r="P53" s="43">
        <v>0</v>
      </c>
      <c r="Q53" s="43">
        <v>-0.25</v>
      </c>
      <c r="R53" s="43">
        <v>-7.5342465753424626E-2</v>
      </c>
      <c r="S53" s="43">
        <v>-0.33333333333333337</v>
      </c>
      <c r="T53" s="43">
        <v>0.6875</v>
      </c>
      <c r="U53" s="44">
        <v>0.26168224299065423</v>
      </c>
      <c r="V53" s="41" t="s">
        <v>116</v>
      </c>
      <c r="W53" s="48" t="s">
        <v>116</v>
      </c>
      <c r="X53" s="49">
        <v>9.1552059153756407</v>
      </c>
      <c r="Y53" s="43" t="s">
        <v>116</v>
      </c>
      <c r="Z53" s="44">
        <v>7.2948905109489065E-2</v>
      </c>
      <c r="AA53" s="50">
        <v>-0.234371340066166</v>
      </c>
      <c r="AB53" s="51">
        <v>-4.6874268013233245E-2</v>
      </c>
      <c r="XFA53" s="21">
        <v>0.99940000000000007</v>
      </c>
      <c r="XFB53" s="4" t="s">
        <v>116</v>
      </c>
    </row>
    <row r="54" spans="1:28 16381:16382" x14ac:dyDescent="0.25">
      <c r="A54" s="20">
        <f>IFERROR(_xlfn.RANK.AVG(P54,P$5:P$92,'Market Summary'!$XFC$1),"")</f>
        <v>63</v>
      </c>
      <c r="B54" s="20">
        <f>IFERROR(_xlfn.RANK.AVG(Q54,Q$5:Q$92,'Market Summary'!$XFC$1),"")</f>
        <v>31</v>
      </c>
      <c r="C54" s="20">
        <f>IFERROR(_xlfn.RANK.AVG(R54,R$5:R$92,'Market Summary'!$XFC$1),"")</f>
        <v>40</v>
      </c>
      <c r="D54" s="20">
        <f>IFERROR(_xlfn.RANK.AVG(S54,S$5:S$92,'Market Summary'!$XFC$1),"")</f>
        <v>15</v>
      </c>
      <c r="E54" s="20">
        <f>IFERROR(_xlfn.RANK.AVG(T54,T$5:T$92,'Market Summary'!$XFC$1),"")</f>
        <v>11</v>
      </c>
      <c r="F54" s="21">
        <f>IFERROR(_xlfn.RANK.AVG(U54,U$5:U$92,'Market Summary'!$XFC$1),"")</f>
        <v>13</v>
      </c>
      <c r="G54" s="20">
        <f t="shared" si="0"/>
        <v>55</v>
      </c>
      <c r="H54" s="20">
        <f t="shared" si="1"/>
        <v>34</v>
      </c>
      <c r="I54" s="20">
        <f t="shared" si="2"/>
        <v>60</v>
      </c>
      <c r="J54" s="20">
        <f t="shared" si="6"/>
        <v>55</v>
      </c>
      <c r="K54" s="20">
        <f t="shared" si="7"/>
        <v>39</v>
      </c>
      <c r="L54" s="20">
        <f t="shared" si="8"/>
        <v>70</v>
      </c>
      <c r="M54" s="20"/>
      <c r="N54" s="25" t="s">
        <v>67</v>
      </c>
      <c r="O54" s="47" t="s">
        <v>153</v>
      </c>
      <c r="P54" s="43">
        <v>-9.9935479245824133E-2</v>
      </c>
      <c r="Q54" s="43">
        <v>-0.14576271186440681</v>
      </c>
      <c r="R54" s="43">
        <v>-9.3525179856115082E-2</v>
      </c>
      <c r="S54" s="43">
        <v>-5.9701492537313383E-2</v>
      </c>
      <c r="T54" s="43">
        <v>0.50898203592814362</v>
      </c>
      <c r="U54" s="44">
        <v>0.12000000000000011</v>
      </c>
      <c r="V54" s="41">
        <v>23.139509588280113</v>
      </c>
      <c r="W54" s="48">
        <v>-0.27811353783195503</v>
      </c>
      <c r="X54" s="49">
        <v>30.398263640268503</v>
      </c>
      <c r="Y54" s="43">
        <v>4.3216127644575844E-2</v>
      </c>
      <c r="Z54" s="44">
        <v>4.6652170450019917E-2</v>
      </c>
      <c r="AA54" s="50">
        <v>-0.79313111039279616</v>
      </c>
      <c r="AB54" s="51">
        <v>-0.15862622207855925</v>
      </c>
      <c r="XFA54" s="21">
        <v>58.571800000000003</v>
      </c>
      <c r="XFB54" s="4">
        <v>32.054222929718222</v>
      </c>
    </row>
    <row r="55" spans="1:28 16381:16382" x14ac:dyDescent="0.25">
      <c r="A55" s="20" t="str">
        <f>IFERROR(_xlfn.RANK.AVG(P55,P$5:P$92,'Market Summary'!$XFC$1),"")</f>
        <v/>
      </c>
      <c r="B55" s="20">
        <f>IFERROR(_xlfn.RANK.AVG(Q55,Q$5:Q$92,'Market Summary'!$XFC$1),"")</f>
        <v>12</v>
      </c>
      <c r="C55" s="20">
        <f>IFERROR(_xlfn.RANK.AVG(R55,R$5:R$92,'Market Summary'!$XFC$1),"")</f>
        <v>15.5</v>
      </c>
      <c r="D55" s="20">
        <f>IFERROR(_xlfn.RANK.AVG(S55,S$5:S$92,'Market Summary'!$XFC$1),"")</f>
        <v>11</v>
      </c>
      <c r="E55" s="20" t="str">
        <f>IFERROR(_xlfn.RANK.AVG(T55,T$5:T$92,'Market Summary'!$XFC$1),"")</f>
        <v/>
      </c>
      <c r="F55" s="21" t="str">
        <f>IFERROR(_xlfn.RANK.AVG(U55,U$5:U$92,'Market Summary'!$XFC$1),"")</f>
        <v/>
      </c>
      <c r="G55" s="20" t="str">
        <f t="shared" si="0"/>
        <v/>
      </c>
      <c r="H55" s="20" t="str">
        <f t="shared" si="1"/>
        <v/>
      </c>
      <c r="I55" s="20" t="str">
        <f t="shared" si="2"/>
        <v/>
      </c>
      <c r="J55" s="20" t="str">
        <f t="shared" si="6"/>
        <v/>
      </c>
      <c r="K55" s="20" t="str">
        <f t="shared" si="7"/>
        <v/>
      </c>
      <c r="L55" s="20">
        <f t="shared" si="8"/>
        <v>55</v>
      </c>
      <c r="M55" s="20"/>
      <c r="N55" s="36" t="s">
        <v>68</v>
      </c>
      <c r="O55" s="47"/>
      <c r="P55" s="43" t="s">
        <v>116</v>
      </c>
      <c r="Q55" s="43"/>
      <c r="R55" s="43"/>
      <c r="S55" s="43"/>
      <c r="T55" s="43"/>
      <c r="U55" s="44"/>
      <c r="V55" s="41" t="s">
        <v>116</v>
      </c>
      <c r="W55" s="48" t="s">
        <v>116</v>
      </c>
      <c r="X55" s="49"/>
      <c r="Y55" s="43" t="s">
        <v>116</v>
      </c>
      <c r="Z55" s="44" t="s">
        <v>116</v>
      </c>
      <c r="AA55" s="50"/>
      <c r="AB55" s="51"/>
      <c r="XFA55" s="21">
        <v>0</v>
      </c>
      <c r="XFB55" s="4" t="s">
        <v>116</v>
      </c>
    </row>
    <row r="56" spans="1:28 16381:16382" x14ac:dyDescent="0.25">
      <c r="A56" s="20">
        <f>IFERROR(_xlfn.RANK.AVG(P56,P$5:P$92,'Market Summary'!$XFC$1),"")</f>
        <v>29.5</v>
      </c>
      <c r="B56" s="20">
        <f>IFERROR(_xlfn.RANK.AVG(Q56,Q$5:Q$92,'Market Summary'!$XFC$1),"")</f>
        <v>12</v>
      </c>
      <c r="C56" s="20" t="str">
        <f>IFERROR(_xlfn.RANK.AVG(R56,R$5:R$92,'Market Summary'!$XFC$1),"")</f>
        <v/>
      </c>
      <c r="D56" s="20" t="str">
        <f>IFERROR(_xlfn.RANK.AVG(S56,S$5:S$92,'Market Summary'!$XFC$1),"")</f>
        <v/>
      </c>
      <c r="E56" s="20">
        <f>IFERROR(_xlfn.RANK.AVG(T56,T$5:T$92,'Market Summary'!$XFC$1),"")</f>
        <v>27</v>
      </c>
      <c r="F56" s="21" t="str">
        <f>IFERROR(_xlfn.RANK.AVG(U56,U$5:U$92,'Market Summary'!$XFC$1),"")</f>
        <v/>
      </c>
      <c r="G56" s="20" t="str">
        <f t="shared" si="0"/>
        <v/>
      </c>
      <c r="H56" s="20" t="str">
        <f t="shared" si="1"/>
        <v/>
      </c>
      <c r="I56" s="20">
        <f t="shared" si="2"/>
        <v>61</v>
      </c>
      <c r="J56" s="20" t="str">
        <f t="shared" si="6"/>
        <v/>
      </c>
      <c r="K56" s="20">
        <f t="shared" si="7"/>
        <v>61.5</v>
      </c>
      <c r="L56" s="20">
        <f t="shared" si="8"/>
        <v>46</v>
      </c>
      <c r="M56" s="20"/>
      <c r="N56" s="25" t="s">
        <v>69</v>
      </c>
      <c r="O56" s="47" t="s">
        <v>154</v>
      </c>
      <c r="P56" s="43">
        <v>0</v>
      </c>
      <c r="Q56" s="43">
        <v>0</v>
      </c>
      <c r="R56" s="43" t="s">
        <v>116</v>
      </c>
      <c r="S56" s="43" t="s">
        <v>116</v>
      </c>
      <c r="T56" s="43">
        <v>-4.8022598870056443E-2</v>
      </c>
      <c r="U56" s="44" t="s">
        <v>116</v>
      </c>
      <c r="V56" s="41" t="s">
        <v>116</v>
      </c>
      <c r="W56" s="48" t="s">
        <v>116</v>
      </c>
      <c r="X56" s="49">
        <v>34.814993799680124</v>
      </c>
      <c r="Y56" s="43" t="s">
        <v>116</v>
      </c>
      <c r="Z56" s="44">
        <v>0</v>
      </c>
      <c r="AA56" s="50">
        <v>0.5061173274049735</v>
      </c>
      <c r="AB56" s="51">
        <v>0.1012234654809947</v>
      </c>
      <c r="XFA56" s="21">
        <v>0</v>
      </c>
      <c r="XFB56" s="4">
        <v>4.1019508378834475</v>
      </c>
    </row>
    <row r="57" spans="1:28 16381:16382" x14ac:dyDescent="0.25">
      <c r="A57" s="20">
        <f>IFERROR(_xlfn.RANK.AVG(P57,P$5:P$92,'Market Summary'!$XFC$1),"")</f>
        <v>29.5</v>
      </c>
      <c r="B57" s="20">
        <f>IFERROR(_xlfn.RANK.AVG(Q57,Q$5:Q$92,'Market Summary'!$XFC$1),"")</f>
        <v>66</v>
      </c>
      <c r="C57" s="20">
        <f>IFERROR(_xlfn.RANK.AVG(R57,R$5:R$92,'Market Summary'!$XFC$1),"")</f>
        <v>63</v>
      </c>
      <c r="D57" s="20">
        <f>IFERROR(_xlfn.RANK.AVG(S57,S$5:S$92,'Market Summary'!$XFC$1),"")</f>
        <v>58</v>
      </c>
      <c r="E57" s="20">
        <f>IFERROR(_xlfn.RANK.AVG(T57,T$5:T$92,'Market Summary'!$XFC$1),"")</f>
        <v>51</v>
      </c>
      <c r="F57" s="21">
        <f>IFERROR(_xlfn.RANK.AVG(U57,U$5:U$92,'Market Summary'!$XFC$1),"")</f>
        <v>61</v>
      </c>
      <c r="G57" s="20">
        <f t="shared" si="0"/>
        <v>53</v>
      </c>
      <c r="H57" s="20">
        <f t="shared" si="1"/>
        <v>14</v>
      </c>
      <c r="I57" s="20">
        <f t="shared" si="2"/>
        <v>31</v>
      </c>
      <c r="J57" s="20">
        <f t="shared" si="6"/>
        <v>53</v>
      </c>
      <c r="K57" s="20">
        <f t="shared" si="7"/>
        <v>27</v>
      </c>
      <c r="L57" s="20">
        <f t="shared" si="8"/>
        <v>40</v>
      </c>
      <c r="M57" s="20"/>
      <c r="N57" s="25" t="s">
        <v>70</v>
      </c>
      <c r="O57" s="47" t="s">
        <v>155</v>
      </c>
      <c r="P57" s="43">
        <v>0</v>
      </c>
      <c r="Q57" s="43">
        <v>-0.42758620689655169</v>
      </c>
      <c r="R57" s="43">
        <v>-0.18627450980392146</v>
      </c>
      <c r="S57" s="43">
        <v>-0.50299401197604787</v>
      </c>
      <c r="T57" s="43">
        <v>-0.55135135135135127</v>
      </c>
      <c r="U57" s="44">
        <v>-0.87969270908827368</v>
      </c>
      <c r="V57" s="41">
        <v>18.155369045521983</v>
      </c>
      <c r="W57" s="48">
        <v>-0.54099144818094302</v>
      </c>
      <c r="X57" s="49">
        <v>4.9377801971874193</v>
      </c>
      <c r="Y57" s="43">
        <v>5.5080125195618085E-2</v>
      </c>
      <c r="Z57" s="44">
        <v>7.0422535211267609E-2</v>
      </c>
      <c r="AA57" s="50">
        <v>0.68535122406634374</v>
      </c>
      <c r="AB57" s="51">
        <v>0.13707024481326879</v>
      </c>
      <c r="XFA57" s="21">
        <v>0.5</v>
      </c>
      <c r="XFB57" s="4">
        <v>39.553443990470363</v>
      </c>
    </row>
    <row r="58" spans="1:28 16381:16382" x14ac:dyDescent="0.25">
      <c r="A58" s="20">
        <f>IFERROR(_xlfn.RANK.AVG(P58,P$5:P$92,'Market Summary'!$XFC$1),"")</f>
        <v>29.5</v>
      </c>
      <c r="B58" s="20">
        <f>IFERROR(_xlfn.RANK.AVG(Q58,Q$5:Q$92,'Market Summary'!$XFC$1),"")</f>
        <v>15</v>
      </c>
      <c r="C58" s="20">
        <f>IFERROR(_xlfn.RANK.AVG(R58,R$5:R$92,'Market Summary'!$XFC$1),"")</f>
        <v>12</v>
      </c>
      <c r="D58" s="20">
        <f>IFERROR(_xlfn.RANK.AVG(S58,S$5:S$92,'Market Summary'!$XFC$1),"")</f>
        <v>8</v>
      </c>
      <c r="E58" s="20">
        <f>IFERROR(_xlfn.RANK.AVG(T58,T$5:T$92,'Market Summary'!$XFC$1),"")</f>
        <v>3</v>
      </c>
      <c r="F58" s="21">
        <f>IFERROR(_xlfn.RANK.AVG(U58,U$5:U$92,'Market Summary'!$XFC$1),"")</f>
        <v>8</v>
      </c>
      <c r="G58" s="20">
        <f t="shared" si="0"/>
        <v>30</v>
      </c>
      <c r="H58" s="20">
        <f t="shared" si="1"/>
        <v>37</v>
      </c>
      <c r="I58" s="20">
        <f t="shared" si="2"/>
        <v>53</v>
      </c>
      <c r="J58" s="20">
        <f t="shared" si="6"/>
        <v>30</v>
      </c>
      <c r="K58" s="20">
        <f t="shared" si="7"/>
        <v>16.5</v>
      </c>
      <c r="L58" s="20">
        <f t="shared" si="8"/>
        <v>39</v>
      </c>
      <c r="M58" s="20"/>
      <c r="N58" s="25" t="s">
        <v>71</v>
      </c>
      <c r="O58" s="47" t="s">
        <v>156</v>
      </c>
      <c r="P58" s="43">
        <v>0</v>
      </c>
      <c r="Q58" s="43">
        <v>-2.0408163265306256E-2</v>
      </c>
      <c r="R58" s="43">
        <v>4.1841004184099972E-3</v>
      </c>
      <c r="S58" s="43">
        <v>6.6666666666666652E-2</v>
      </c>
      <c r="T58" s="43">
        <v>1.1052631578947367</v>
      </c>
      <c r="U58" s="44">
        <v>0.37931034482758608</v>
      </c>
      <c r="V58" s="41">
        <v>5.7195216612292104</v>
      </c>
      <c r="W58" s="48">
        <v>-0.24885482501010214</v>
      </c>
      <c r="X58" s="49">
        <v>10.745030690692612</v>
      </c>
      <c r="Y58" s="43">
        <v>0.17483979591836796</v>
      </c>
      <c r="Z58" s="44">
        <v>9.9959999999999993E-2</v>
      </c>
      <c r="AA58" s="50">
        <v>0.70189227152965206</v>
      </c>
      <c r="AB58" s="51">
        <v>0.14037845430593032</v>
      </c>
      <c r="XFA58" s="21">
        <v>0.19991999999999999</v>
      </c>
      <c r="XFB58" s="4">
        <v>7.614402450639628</v>
      </c>
    </row>
    <row r="59" spans="1:28 16381:16382" x14ac:dyDescent="0.25">
      <c r="A59" s="20">
        <f>IFERROR(_xlfn.RANK.AVG(P59,P$5:P$92,'Market Summary'!$XFC$1),"")</f>
        <v>1</v>
      </c>
      <c r="B59" s="20">
        <f>IFERROR(_xlfn.RANK.AVG(Q59,Q$5:Q$92,'Market Summary'!$XFC$1),"")</f>
        <v>59</v>
      </c>
      <c r="C59" s="20" t="str">
        <f>IFERROR(_xlfn.RANK.AVG(R59,R$5:R$92,'Market Summary'!$XFC$1),"")</f>
        <v/>
      </c>
      <c r="D59" s="20">
        <f>IFERROR(_xlfn.RANK.AVG(S59,S$5:S$92,'Market Summary'!$XFC$1),"")</f>
        <v>9</v>
      </c>
      <c r="E59" s="20">
        <f>IFERROR(_xlfn.RANK.AVG(T59,T$5:T$92,'Market Summary'!$XFC$1),"")</f>
        <v>53</v>
      </c>
      <c r="F59" s="21">
        <f>IFERROR(_xlfn.RANK.AVG(U59,U$5:U$92,'Market Summary'!$XFC$1),"")</f>
        <v>43</v>
      </c>
      <c r="G59" s="20">
        <f t="shared" si="0"/>
        <v>22</v>
      </c>
      <c r="H59" s="20">
        <f t="shared" si="1"/>
        <v>56</v>
      </c>
      <c r="I59" s="20" t="str">
        <f t="shared" si="2"/>
        <v/>
      </c>
      <c r="J59" s="20">
        <f t="shared" si="6"/>
        <v>22</v>
      </c>
      <c r="K59" s="20">
        <f t="shared" si="7"/>
        <v>61.5</v>
      </c>
      <c r="L59" s="20">
        <f t="shared" si="8"/>
        <v>67</v>
      </c>
      <c r="M59" s="20"/>
      <c r="N59" s="25" t="s">
        <v>72</v>
      </c>
      <c r="O59" s="47" t="s">
        <v>157</v>
      </c>
      <c r="P59" s="43">
        <v>9.0909090909090828E-2</v>
      </c>
      <c r="Q59" s="43">
        <v>-0.35897435897435903</v>
      </c>
      <c r="R59" s="43" t="s">
        <v>116</v>
      </c>
      <c r="S59" s="43">
        <v>6.3829787234042534E-2</v>
      </c>
      <c r="T59" s="43">
        <v>-0.59677419354838701</v>
      </c>
      <c r="U59" s="44">
        <v>-0.5934959349593496</v>
      </c>
      <c r="V59" s="41">
        <v>4.9555791018012876</v>
      </c>
      <c r="W59" s="48">
        <v>0.82967762004337597</v>
      </c>
      <c r="X59" s="49" t="s">
        <v>116</v>
      </c>
      <c r="Y59" s="43">
        <v>0.20179276315789474</v>
      </c>
      <c r="Z59" s="44">
        <v>0</v>
      </c>
      <c r="AA59" s="50">
        <v>-0.58333333333333326</v>
      </c>
      <c r="AB59" s="51">
        <v>-0.1166666666666667</v>
      </c>
      <c r="XFA59" s="21">
        <v>0</v>
      </c>
      <c r="XFB59" s="4">
        <v>2.7084438523567917</v>
      </c>
    </row>
    <row r="60" spans="1:28 16381:16382" x14ac:dyDescent="0.25">
      <c r="A60" s="20">
        <f>IFERROR(_xlfn.RANK.AVG(P60,P$5:P$92,'Market Summary'!$XFC$1),"")</f>
        <v>29.5</v>
      </c>
      <c r="B60" s="20" t="str">
        <f>IFERROR(_xlfn.RANK.AVG(Q60,Q$5:Q$92,'Market Summary'!$XFC$1),"")</f>
        <v/>
      </c>
      <c r="C60" s="20" t="str">
        <f>IFERROR(_xlfn.RANK.AVG(R60,R$5:R$92,'Market Summary'!$XFC$1),"")</f>
        <v/>
      </c>
      <c r="D60" s="20" t="str">
        <f>IFERROR(_xlfn.RANK.AVG(S60,S$5:S$92,'Market Summary'!$XFC$1),"")</f>
        <v/>
      </c>
      <c r="E60" s="20" t="str">
        <f>IFERROR(_xlfn.RANK.AVG(T60,T$5:T$92,'Market Summary'!$XFC$1),"")</f>
        <v/>
      </c>
      <c r="F60" s="21" t="str">
        <f>IFERROR(_xlfn.RANK.AVG(U60,U$5:U$92,'Market Summary'!$XFC$1),"")</f>
        <v/>
      </c>
      <c r="G60" s="20">
        <f t="shared" si="0"/>
        <v>15</v>
      </c>
      <c r="H60" s="20">
        <f t="shared" si="1"/>
        <v>12</v>
      </c>
      <c r="I60" s="20">
        <f t="shared" si="2"/>
        <v>11</v>
      </c>
      <c r="J60" s="20">
        <f t="shared" si="6"/>
        <v>15</v>
      </c>
      <c r="K60" s="20">
        <f t="shared" si="7"/>
        <v>61.5</v>
      </c>
      <c r="L60" s="20">
        <f t="shared" si="8"/>
        <v>7</v>
      </c>
      <c r="M60" s="20"/>
      <c r="N60" s="25" t="s">
        <v>73</v>
      </c>
      <c r="O60" s="47" t="s">
        <v>158</v>
      </c>
      <c r="P60" s="43">
        <v>0</v>
      </c>
      <c r="Q60" s="43" t="s">
        <v>116</v>
      </c>
      <c r="R60" s="43" t="s">
        <v>116</v>
      </c>
      <c r="S60" s="43" t="s">
        <v>116</v>
      </c>
      <c r="T60" s="43" t="s">
        <v>116</v>
      </c>
      <c r="U60" s="44" t="s">
        <v>116</v>
      </c>
      <c r="V60" s="41">
        <v>3.5142337106976909</v>
      </c>
      <c r="W60" s="48">
        <v>-0.58218085445997891</v>
      </c>
      <c r="X60" s="49">
        <v>2.947953646110637</v>
      </c>
      <c r="Y60" s="43">
        <v>0.28455705633802802</v>
      </c>
      <c r="Z60" s="44">
        <v>0</v>
      </c>
      <c r="AA60" s="50">
        <v>4.278934177090191</v>
      </c>
      <c r="AB60" s="51">
        <v>0.85578683541803824</v>
      </c>
      <c r="XFA60" s="21">
        <v>0</v>
      </c>
      <c r="XFB60" s="4">
        <v>8.4108967916145367</v>
      </c>
    </row>
    <row r="61" spans="1:28 16381:16382" x14ac:dyDescent="0.25">
      <c r="A61" s="20" t="str">
        <f>IFERROR(_xlfn.RANK.AVG(P61,P$5:P$92,'Market Summary'!$XFC$1),"")</f>
        <v/>
      </c>
      <c r="B61" s="20">
        <f>IFERROR(_xlfn.RANK.AVG(Q61,Q$5:Q$92,'Market Summary'!$XFC$1),"")</f>
        <v>12</v>
      </c>
      <c r="C61" s="20">
        <f>IFERROR(_xlfn.RANK.AVG(R61,R$5:R$92,'Market Summary'!$XFC$1),"")</f>
        <v>15.5</v>
      </c>
      <c r="D61" s="20">
        <f>IFERROR(_xlfn.RANK.AVG(S61,S$5:S$92,'Market Summary'!$XFC$1),"")</f>
        <v>11</v>
      </c>
      <c r="E61" s="20" t="str">
        <f>IFERROR(_xlfn.RANK.AVG(T61,T$5:T$92,'Market Summary'!$XFC$1),"")</f>
        <v/>
      </c>
      <c r="F61" s="21" t="str">
        <f>IFERROR(_xlfn.RANK.AVG(U61,U$5:U$92,'Market Summary'!$XFC$1),"")</f>
        <v/>
      </c>
      <c r="G61" s="20" t="str">
        <f t="shared" si="0"/>
        <v/>
      </c>
      <c r="H61" s="20" t="str">
        <f t="shared" si="1"/>
        <v/>
      </c>
      <c r="I61" s="20" t="str">
        <f t="shared" si="2"/>
        <v/>
      </c>
      <c r="J61" s="20" t="str">
        <f t="shared" si="6"/>
        <v/>
      </c>
      <c r="K61" s="20" t="str">
        <f t="shared" si="7"/>
        <v/>
      </c>
      <c r="L61" s="20">
        <f t="shared" si="8"/>
        <v>55</v>
      </c>
      <c r="M61" s="20"/>
      <c r="N61" s="36" t="s">
        <v>74</v>
      </c>
      <c r="O61" s="47"/>
      <c r="P61" s="43" t="s">
        <v>116</v>
      </c>
      <c r="Q61" s="43"/>
      <c r="R61" s="43"/>
      <c r="S61" s="43"/>
      <c r="T61" s="43"/>
      <c r="U61" s="44"/>
      <c r="V61" s="41" t="s">
        <v>116</v>
      </c>
      <c r="W61" s="48" t="s">
        <v>116</v>
      </c>
      <c r="X61" s="49"/>
      <c r="Y61" s="43" t="s">
        <v>116</v>
      </c>
      <c r="Z61" s="44" t="s">
        <v>116</v>
      </c>
      <c r="AA61" s="50"/>
      <c r="AB61" s="51"/>
      <c r="XFA61" s="21">
        <v>0</v>
      </c>
      <c r="XFB61" s="4" t="s">
        <v>116</v>
      </c>
    </row>
    <row r="62" spans="1:28 16381:16382" x14ac:dyDescent="0.25">
      <c r="A62" s="20">
        <f>IFERROR(_xlfn.RANK.AVG(P62,P$5:P$92,'Market Summary'!$XFC$1),"")</f>
        <v>29.5</v>
      </c>
      <c r="B62" s="20">
        <f>IFERROR(_xlfn.RANK.AVG(Q62,Q$5:Q$92,'Market Summary'!$XFC$1),"")</f>
        <v>18</v>
      </c>
      <c r="C62" s="20">
        <f>IFERROR(_xlfn.RANK.AVG(R62,R$5:R$92,'Market Summary'!$XFC$1),"")</f>
        <v>10</v>
      </c>
      <c r="D62" s="20">
        <f>IFERROR(_xlfn.RANK.AVG(S62,S$5:S$92,'Market Summary'!$XFC$1),"")</f>
        <v>63</v>
      </c>
      <c r="E62" s="20">
        <f>IFERROR(_xlfn.RANK.AVG(T62,T$5:T$92,'Market Summary'!$XFC$1),"")</f>
        <v>37</v>
      </c>
      <c r="F62" s="21">
        <f>IFERROR(_xlfn.RANK.AVG(U62,U$5:U$92,'Market Summary'!$XFC$1),"")</f>
        <v>5</v>
      </c>
      <c r="G62" s="20">
        <f t="shared" si="0"/>
        <v>7</v>
      </c>
      <c r="H62" s="20">
        <f t="shared" si="1"/>
        <v>1</v>
      </c>
      <c r="I62" s="20">
        <f t="shared" si="2"/>
        <v>12</v>
      </c>
      <c r="J62" s="20">
        <f t="shared" si="6"/>
        <v>7</v>
      </c>
      <c r="K62" s="20">
        <f t="shared" si="7"/>
        <v>61.5</v>
      </c>
      <c r="L62" s="20">
        <f t="shared" si="8"/>
        <v>2</v>
      </c>
      <c r="M62" s="20"/>
      <c r="N62" s="25" t="s">
        <v>75</v>
      </c>
      <c r="O62" s="47" t="s">
        <v>159</v>
      </c>
      <c r="P62" s="43">
        <v>0</v>
      </c>
      <c r="Q62" s="43">
        <v>-4.5751633986928164E-2</v>
      </c>
      <c r="R62" s="43">
        <v>2.0979020979021046E-2</v>
      </c>
      <c r="S62" s="43">
        <v>-0.53354632587859419</v>
      </c>
      <c r="T62" s="43">
        <v>-0.231578947368421</v>
      </c>
      <c r="U62" s="44">
        <v>0.84810126582278467</v>
      </c>
      <c r="V62" s="41">
        <v>2.220455073871928</v>
      </c>
      <c r="W62" s="48">
        <v>-0.98835584172257906</v>
      </c>
      <c r="X62" s="49">
        <v>2.9960444317610788</v>
      </c>
      <c r="Y62" s="43">
        <v>0.45035813233376787</v>
      </c>
      <c r="Z62" s="44">
        <v>0</v>
      </c>
      <c r="AA62" s="50">
        <v>5.7053125752675165</v>
      </c>
      <c r="AB62" s="51">
        <v>1.1410625150535036</v>
      </c>
      <c r="XFA62" s="21">
        <v>0</v>
      </c>
      <c r="XFB62" s="4">
        <v>190.69262208309206</v>
      </c>
    </row>
    <row r="63" spans="1:28 16381:16382" x14ac:dyDescent="0.25">
      <c r="A63" s="20" t="str">
        <f>IFERROR(_xlfn.RANK.AVG(P63,P$5:P$92,'Market Summary'!$XFC$1),"")</f>
        <v/>
      </c>
      <c r="B63" s="20">
        <f>IFERROR(_xlfn.RANK.AVG(Q63,Q$5:Q$92,'Market Summary'!$XFC$1),"")</f>
        <v>12</v>
      </c>
      <c r="C63" s="20">
        <f>IFERROR(_xlfn.RANK.AVG(R63,R$5:R$92,'Market Summary'!$XFC$1),"")</f>
        <v>15.5</v>
      </c>
      <c r="D63" s="20">
        <f>IFERROR(_xlfn.RANK.AVG(S63,S$5:S$92,'Market Summary'!$XFC$1),"")</f>
        <v>11</v>
      </c>
      <c r="E63" s="20" t="str">
        <f>IFERROR(_xlfn.RANK.AVG(T63,T$5:T$92,'Market Summary'!$XFC$1),"")</f>
        <v/>
      </c>
      <c r="F63" s="21" t="str">
        <f>IFERROR(_xlfn.RANK.AVG(U63,U$5:U$92,'Market Summary'!$XFC$1),"")</f>
        <v/>
      </c>
      <c r="G63" s="20" t="str">
        <f t="shared" si="0"/>
        <v/>
      </c>
      <c r="H63" s="20" t="str">
        <f t="shared" si="1"/>
        <v/>
      </c>
      <c r="I63" s="20" t="str">
        <f t="shared" si="2"/>
        <v/>
      </c>
      <c r="J63" s="20" t="str">
        <f t="shared" si="6"/>
        <v/>
      </c>
      <c r="K63" s="20" t="str">
        <f t="shared" si="7"/>
        <v/>
      </c>
      <c r="L63" s="20">
        <f t="shared" si="8"/>
        <v>55</v>
      </c>
      <c r="M63" s="20"/>
      <c r="N63" s="36" t="s">
        <v>76</v>
      </c>
      <c r="O63" s="47"/>
      <c r="P63" s="43" t="s">
        <v>116</v>
      </c>
      <c r="Q63" s="43"/>
      <c r="R63" s="43"/>
      <c r="S63" s="43"/>
      <c r="T63" s="43"/>
      <c r="U63" s="44"/>
      <c r="V63" s="41" t="s">
        <v>116</v>
      </c>
      <c r="W63" s="48" t="s">
        <v>116</v>
      </c>
      <c r="X63" s="49"/>
      <c r="Y63" s="43" t="s">
        <v>116</v>
      </c>
      <c r="Z63" s="44" t="s">
        <v>116</v>
      </c>
      <c r="AA63" s="50"/>
      <c r="AB63" s="51"/>
      <c r="XFA63" s="21">
        <v>0</v>
      </c>
      <c r="XFB63" s="4" t="s">
        <v>116</v>
      </c>
    </row>
    <row r="64" spans="1:28 16381:16382" x14ac:dyDescent="0.25">
      <c r="A64" s="20" t="str">
        <f>IFERROR(_xlfn.RANK.AVG(P64,P$5:P$92,'Market Summary'!$XFC$1),"")</f>
        <v/>
      </c>
      <c r="B64" s="20">
        <f>IFERROR(_xlfn.RANK.AVG(Q64,Q$5:Q$92,'Market Summary'!$XFC$1),"")</f>
        <v>8</v>
      </c>
      <c r="C64" s="20">
        <f>IFERROR(_xlfn.RANK.AVG(R64,R$5:R$92,'Market Summary'!$XFC$1),"")</f>
        <v>2</v>
      </c>
      <c r="D64" s="20">
        <f>IFERROR(_xlfn.RANK.AVG(S64,S$5:S$92,'Market Summary'!$XFC$1),"")</f>
        <v>7</v>
      </c>
      <c r="E64" s="20">
        <f>IFERROR(_xlfn.RANK.AVG(T64,T$5:T$92,'Market Summary'!$XFC$1),"")</f>
        <v>21</v>
      </c>
      <c r="F64" s="21">
        <f>IFERROR(_xlfn.RANK.AVG(U64,U$5:U$92,'Market Summary'!$XFC$1),"")</f>
        <v>23</v>
      </c>
      <c r="G64" s="20">
        <f t="shared" si="0"/>
        <v>41</v>
      </c>
      <c r="H64" s="20">
        <f t="shared" si="1"/>
        <v>27</v>
      </c>
      <c r="I64" s="20">
        <f t="shared" si="2"/>
        <v>51</v>
      </c>
      <c r="J64" s="20">
        <f t="shared" si="6"/>
        <v>41</v>
      </c>
      <c r="K64" s="20">
        <f t="shared" si="7"/>
        <v>45</v>
      </c>
      <c r="L64" s="20">
        <f t="shared" si="8"/>
        <v>51</v>
      </c>
      <c r="M64" s="20"/>
      <c r="N64" s="25" t="s">
        <v>77</v>
      </c>
      <c r="O64" s="47">
        <v>6.12</v>
      </c>
      <c r="P64" s="43" t="s">
        <v>116</v>
      </c>
      <c r="Q64" s="43">
        <v>7.8384798099762509E-2</v>
      </c>
      <c r="R64" s="43">
        <v>9.9273607748184167E-2</v>
      </c>
      <c r="S64" s="43">
        <v>7.8384798099762509E-2</v>
      </c>
      <c r="T64" s="43">
        <v>0.22371967654986524</v>
      </c>
      <c r="U64" s="44">
        <v>-0.21180555555555547</v>
      </c>
      <c r="V64" s="41">
        <v>7.1234907886936334</v>
      </c>
      <c r="W64" s="48">
        <v>-0.40149829123016478</v>
      </c>
      <c r="X64" s="49">
        <v>9.9731676877264661</v>
      </c>
      <c r="Y64" s="43">
        <v>0.14038061249229025</v>
      </c>
      <c r="Z64" s="44">
        <v>2.9787418300653592E-2</v>
      </c>
      <c r="AA64" s="50">
        <v>0.20163086275477649</v>
      </c>
      <c r="AB64" s="51">
        <v>4.0326172550955386E-2</v>
      </c>
      <c r="XFA64" s="21">
        <v>0.18229899999999999</v>
      </c>
      <c r="XFB64" s="4">
        <v>11.902206266604164</v>
      </c>
    </row>
    <row r="65" spans="1:28 16381:16382" x14ac:dyDescent="0.25">
      <c r="A65" s="20">
        <f>IFERROR(_xlfn.RANK.AVG(P65,P$5:P$92,'Market Summary'!$XFC$1),"")</f>
        <v>62</v>
      </c>
      <c r="B65" s="20">
        <f>IFERROR(_xlfn.RANK.AVG(Q65,Q$5:Q$92,'Market Summary'!$XFC$1),"")</f>
        <v>16</v>
      </c>
      <c r="C65" s="20">
        <f>IFERROR(_xlfn.RANK.AVG(R65,R$5:R$92,'Market Summary'!$XFC$1),"")</f>
        <v>15.5</v>
      </c>
      <c r="D65" s="20">
        <f>IFERROR(_xlfn.RANK.AVG(S65,S$5:S$92,'Market Summary'!$XFC$1),"")</f>
        <v>21</v>
      </c>
      <c r="E65" s="20" t="str">
        <f>IFERROR(_xlfn.RANK.AVG(T65,T$5:T$92,'Market Summary'!$XFC$1),"")</f>
        <v/>
      </c>
      <c r="F65" s="21">
        <f>IFERROR(_xlfn.RANK.AVG(U65,U$5:U$92,'Market Summary'!$XFC$1),"")</f>
        <v>2</v>
      </c>
      <c r="G65" s="20">
        <f t="shared" si="0"/>
        <v>27</v>
      </c>
      <c r="H65" s="20">
        <f t="shared" si="1"/>
        <v>42</v>
      </c>
      <c r="I65" s="20">
        <f t="shared" si="2"/>
        <v>38</v>
      </c>
      <c r="J65" s="20">
        <f t="shared" si="6"/>
        <v>27</v>
      </c>
      <c r="K65" s="20">
        <f t="shared" si="7"/>
        <v>49</v>
      </c>
      <c r="L65" s="20">
        <f t="shared" si="8"/>
        <v>42</v>
      </c>
      <c r="M65" s="20"/>
      <c r="N65" s="25" t="s">
        <v>78</v>
      </c>
      <c r="O65" s="47" t="s">
        <v>160</v>
      </c>
      <c r="P65" s="43">
        <v>-9.9581589958159022E-2</v>
      </c>
      <c r="Q65" s="43">
        <v>-2.8550512445095211E-2</v>
      </c>
      <c r="R65" s="43">
        <v>0</v>
      </c>
      <c r="S65" s="43">
        <v>-0.18086419753086425</v>
      </c>
      <c r="T65" s="43" t="s">
        <v>116</v>
      </c>
      <c r="U65" s="44">
        <v>3.0705521472392636</v>
      </c>
      <c r="V65" s="41">
        <v>5.3234561792905142</v>
      </c>
      <c r="W65" s="48">
        <v>-0.16770206212778138</v>
      </c>
      <c r="X65" s="49">
        <v>6.2321063559835554</v>
      </c>
      <c r="Y65" s="43">
        <v>0.18784788797365012</v>
      </c>
      <c r="Z65" s="44">
        <v>2.0461617100371747E-2</v>
      </c>
      <c r="AA65" s="50">
        <v>0.54027707449129103</v>
      </c>
      <c r="AB65" s="51">
        <v>0.10805541489825821</v>
      </c>
      <c r="XFA65" s="21">
        <v>1.100835</v>
      </c>
      <c r="XFB65" s="4">
        <v>6.3960943996809663</v>
      </c>
    </row>
    <row r="66" spans="1:28 16381:16382" x14ac:dyDescent="0.25">
      <c r="A66" s="20">
        <f>IFERROR(_xlfn.RANK.AVG(P66,P$5:P$92,'Market Summary'!$XFC$1),"")</f>
        <v>29.5</v>
      </c>
      <c r="B66" s="20">
        <f>IFERROR(_xlfn.RANK.AVG(Q66,Q$5:Q$92,'Market Summary'!$XFC$1),"")</f>
        <v>43</v>
      </c>
      <c r="C66" s="20">
        <f>IFERROR(_xlfn.RANK.AVG(R66,R$5:R$92,'Market Summary'!$XFC$1),"")</f>
        <v>22</v>
      </c>
      <c r="D66" s="20">
        <f>IFERROR(_xlfn.RANK.AVG(S66,S$5:S$92,'Market Summary'!$XFC$1),"")</f>
        <v>4</v>
      </c>
      <c r="E66" s="20">
        <f>IFERROR(_xlfn.RANK.AVG(T66,T$5:T$92,'Market Summary'!$XFC$1),"")</f>
        <v>24</v>
      </c>
      <c r="F66" s="21">
        <f>IFERROR(_xlfn.RANK.AVG(U66,U$5:U$92,'Market Summary'!$XFC$1),"")</f>
        <v>21</v>
      </c>
      <c r="G66" s="20">
        <f t="shared" si="0"/>
        <v>44</v>
      </c>
      <c r="H66" s="20" t="str">
        <f t="shared" si="1"/>
        <v/>
      </c>
      <c r="I66" s="20">
        <f t="shared" si="2"/>
        <v>56</v>
      </c>
      <c r="J66" s="20">
        <f t="shared" si="6"/>
        <v>44</v>
      </c>
      <c r="K66" s="20">
        <f t="shared" si="7"/>
        <v>36</v>
      </c>
      <c r="L66" s="20">
        <f t="shared" si="8"/>
        <v>59</v>
      </c>
      <c r="M66" s="20"/>
      <c r="N66" s="25" t="s">
        <v>79</v>
      </c>
      <c r="O66" s="47" t="s">
        <v>161</v>
      </c>
      <c r="P66" s="43">
        <v>0</v>
      </c>
      <c r="Q66" s="43">
        <v>-0.23236514522821583</v>
      </c>
      <c r="R66" s="43">
        <v>-3.6458333333333259E-2</v>
      </c>
      <c r="S66" s="43">
        <v>0.13846153846153841</v>
      </c>
      <c r="T66" s="43">
        <v>0.14906832298136652</v>
      </c>
      <c r="U66" s="44">
        <v>-0.14942528735632177</v>
      </c>
      <c r="V66" s="41">
        <v>8.0990425685677625</v>
      </c>
      <c r="W66" s="48" t="s">
        <v>116</v>
      </c>
      <c r="X66" s="49">
        <v>16.134687851760415</v>
      </c>
      <c r="Y66" s="43">
        <v>0.12347138461538427</v>
      </c>
      <c r="Z66" s="44">
        <v>5.3442307692307692E-2</v>
      </c>
      <c r="AA66" s="50">
        <v>-0.15648534138306724</v>
      </c>
      <c r="AB66" s="51">
        <v>-3.1297068276613493E-2</v>
      </c>
      <c r="XFA66" s="21">
        <v>0.208425</v>
      </c>
      <c r="XFB66" s="4" t="s">
        <v>116</v>
      </c>
    </row>
    <row r="67" spans="1:28 16381:16382" x14ac:dyDescent="0.25">
      <c r="A67" s="20" t="str">
        <f>IFERROR(_xlfn.RANK.AVG(P67,P$5:P$92,'Market Summary'!$XFC$1),"")</f>
        <v/>
      </c>
      <c r="B67" s="20">
        <f>IFERROR(_xlfn.RANK.AVG(Q67,Q$5:Q$92,'Market Summary'!$XFC$1),"")</f>
        <v>12</v>
      </c>
      <c r="C67" s="20">
        <f>IFERROR(_xlfn.RANK.AVG(R67,R$5:R$92,'Market Summary'!$XFC$1),"")</f>
        <v>15.5</v>
      </c>
      <c r="D67" s="20">
        <f>IFERROR(_xlfn.RANK.AVG(S67,S$5:S$92,'Market Summary'!$XFC$1),"")</f>
        <v>11</v>
      </c>
      <c r="E67" s="20" t="str">
        <f>IFERROR(_xlfn.RANK.AVG(T67,T$5:T$92,'Market Summary'!$XFC$1),"")</f>
        <v/>
      </c>
      <c r="F67" s="21" t="str">
        <f>IFERROR(_xlfn.RANK.AVG(U67,U$5:U$92,'Market Summary'!$XFC$1),"")</f>
        <v/>
      </c>
      <c r="G67" s="20" t="str">
        <f t="shared" si="0"/>
        <v/>
      </c>
      <c r="H67" s="20" t="str">
        <f t="shared" si="1"/>
        <v/>
      </c>
      <c r="I67" s="20" t="str">
        <f t="shared" si="2"/>
        <v/>
      </c>
      <c r="J67" s="20" t="str">
        <f t="shared" si="6"/>
        <v/>
      </c>
      <c r="K67" s="20" t="str">
        <f t="shared" si="7"/>
        <v/>
      </c>
      <c r="L67" s="20">
        <f t="shared" si="8"/>
        <v>55</v>
      </c>
      <c r="M67" s="20"/>
      <c r="N67" s="36" t="s">
        <v>80</v>
      </c>
      <c r="O67" s="47"/>
      <c r="P67" s="43" t="s">
        <v>116</v>
      </c>
      <c r="Q67" s="43"/>
      <c r="R67" s="43"/>
      <c r="S67" s="43"/>
      <c r="T67" s="43"/>
      <c r="U67" s="44"/>
      <c r="V67" s="41" t="s">
        <v>116</v>
      </c>
      <c r="W67" s="48" t="s">
        <v>116</v>
      </c>
      <c r="X67" s="49"/>
      <c r="Y67" s="43" t="s">
        <v>116</v>
      </c>
      <c r="Z67" s="44" t="s">
        <v>116</v>
      </c>
      <c r="AA67" s="50"/>
      <c r="AB67" s="51"/>
      <c r="XFA67" s="21">
        <v>0</v>
      </c>
      <c r="XFB67" s="4" t="s">
        <v>116</v>
      </c>
    </row>
    <row r="68" spans="1:28 16381:16382" x14ac:dyDescent="0.25">
      <c r="A68" s="20">
        <f>IFERROR(_xlfn.RANK.AVG(P68,P$5:P$92,'Market Summary'!$XFC$1),"")</f>
        <v>5</v>
      </c>
      <c r="B68" s="20">
        <f>IFERROR(_xlfn.RANK.AVG(Q68,Q$5:Q$92,'Market Summary'!$XFC$1),"")</f>
        <v>17</v>
      </c>
      <c r="C68" s="20">
        <f>IFERROR(_xlfn.RANK.AVG(R68,R$5:R$92,'Market Summary'!$XFC$1),"")</f>
        <v>31</v>
      </c>
      <c r="D68" s="20">
        <f>IFERROR(_xlfn.RANK.AVG(S68,S$5:S$92,'Market Summary'!$XFC$1),"")</f>
        <v>14</v>
      </c>
      <c r="E68" s="20">
        <f>IFERROR(_xlfn.RANK.AVG(T68,T$5:T$92,'Market Summary'!$XFC$1),"")</f>
        <v>30</v>
      </c>
      <c r="F68" s="21">
        <f>IFERROR(_xlfn.RANK.AVG(U68,U$5:U$92,'Market Summary'!$XFC$1),"")</f>
        <v>26</v>
      </c>
      <c r="G68" s="20">
        <f t="shared" si="0"/>
        <v>1</v>
      </c>
      <c r="H68" s="20">
        <f t="shared" si="1"/>
        <v>23</v>
      </c>
      <c r="I68" s="20">
        <f t="shared" si="2"/>
        <v>1</v>
      </c>
      <c r="J68" s="20">
        <f t="shared" si="6"/>
        <v>1</v>
      </c>
      <c r="K68" s="20">
        <f t="shared" si="7"/>
        <v>24</v>
      </c>
      <c r="L68" s="20">
        <f t="shared" si="8"/>
        <v>1</v>
      </c>
      <c r="M68" s="20"/>
      <c r="N68" s="25" t="s">
        <v>81</v>
      </c>
      <c r="O68" s="47" t="s">
        <v>162</v>
      </c>
      <c r="P68" s="43">
        <v>3.0303030303030276E-2</v>
      </c>
      <c r="Q68" s="43">
        <v>-3.125E-2</v>
      </c>
      <c r="R68" s="43">
        <v>-6.0606060606060663E-2</v>
      </c>
      <c r="S68" s="43">
        <v>-4.6153846153846212E-2</v>
      </c>
      <c r="T68" s="43">
        <v>-0.15068493150684925</v>
      </c>
      <c r="U68" s="44">
        <v>-0.23456790123456794</v>
      </c>
      <c r="V68" s="41">
        <v>1.4952462060396234</v>
      </c>
      <c r="W68" s="48">
        <v>-0.41469609405651187</v>
      </c>
      <c r="X68" s="49">
        <v>1.0044311882131121</v>
      </c>
      <c r="Y68" s="43">
        <v>0.66878618113912169</v>
      </c>
      <c r="Z68" s="44">
        <v>7.3566176470588218E-2</v>
      </c>
      <c r="AA68" s="50">
        <v>5.7482777252048658</v>
      </c>
      <c r="AB68" s="51">
        <v>1.1496555450409733</v>
      </c>
      <c r="XFA68" s="21">
        <v>5.0024999999999993E-2</v>
      </c>
      <c r="XFB68" s="4">
        <v>2.5546492870730839</v>
      </c>
    </row>
    <row r="69" spans="1:28 16381:16382" x14ac:dyDescent="0.25">
      <c r="A69" s="20">
        <f>IFERROR(_xlfn.RANK.AVG(P69,P$5:P$92,'Market Summary'!$XFC$1),"")</f>
        <v>29.5</v>
      </c>
      <c r="B69" s="20">
        <f>IFERROR(_xlfn.RANK.AVG(Q69,Q$5:Q$92,'Market Summary'!$XFC$1),"")</f>
        <v>5</v>
      </c>
      <c r="C69" s="20">
        <f>IFERROR(_xlfn.RANK.AVG(R69,R$5:R$92,'Market Summary'!$XFC$1),"")</f>
        <v>1</v>
      </c>
      <c r="D69" s="20">
        <f>IFERROR(_xlfn.RANK.AVG(S69,S$5:S$92,'Market Summary'!$XFC$1),"")</f>
        <v>11</v>
      </c>
      <c r="E69" s="20" t="str">
        <f>IFERROR(_xlfn.RANK.AVG(T69,T$5:T$92,'Market Summary'!$XFC$1),"")</f>
        <v/>
      </c>
      <c r="F69" s="21" t="str">
        <f>IFERROR(_xlfn.RANK.AVG(U69,U$5:U$92,'Market Summary'!$XFC$1),"")</f>
        <v/>
      </c>
      <c r="G69" s="20">
        <f t="shared" si="0"/>
        <v>12</v>
      </c>
      <c r="H69" s="20">
        <f t="shared" si="1"/>
        <v>11</v>
      </c>
      <c r="I69" s="20">
        <f t="shared" si="2"/>
        <v>9</v>
      </c>
      <c r="J69" s="20">
        <f t="shared" si="6"/>
        <v>12</v>
      </c>
      <c r="K69" s="20">
        <f t="shared" si="7"/>
        <v>2</v>
      </c>
      <c r="L69" s="20">
        <f t="shared" si="8"/>
        <v>13</v>
      </c>
      <c r="M69" s="20"/>
      <c r="N69" s="25" t="s">
        <v>82</v>
      </c>
      <c r="O69" s="47" t="s">
        <v>163</v>
      </c>
      <c r="P69" s="43">
        <v>0</v>
      </c>
      <c r="Q69" s="43">
        <v>0.13333333333333353</v>
      </c>
      <c r="R69" s="43">
        <v>0.1724137931034484</v>
      </c>
      <c r="S69" s="43">
        <v>0</v>
      </c>
      <c r="T69" s="43" t="s">
        <v>116</v>
      </c>
      <c r="U69" s="44" t="s">
        <v>116</v>
      </c>
      <c r="V69" s="41">
        <v>2.8385924481474962</v>
      </c>
      <c r="W69" s="48">
        <v>-0.58314609961366681</v>
      </c>
      <c r="X69" s="49">
        <v>2.6540585591231451</v>
      </c>
      <c r="Y69" s="43">
        <v>0.35228727556596351</v>
      </c>
      <c r="Z69" s="44">
        <v>0.14282142857142854</v>
      </c>
      <c r="AA69" s="50">
        <v>2.9219236313987631</v>
      </c>
      <c r="AB69" s="51">
        <v>0.5843847262797528</v>
      </c>
      <c r="XFA69" s="21">
        <v>3.9989999999999998E-2</v>
      </c>
      <c r="XFB69" s="4">
        <v>6.809561924493778</v>
      </c>
    </row>
    <row r="70" spans="1:28 16381:16382" x14ac:dyDescent="0.25">
      <c r="A70" s="20">
        <f>IFERROR(_xlfn.RANK.AVG(P70,P$5:P$92,'Market Summary'!$XFC$1),"")</f>
        <v>3</v>
      </c>
      <c r="B70" s="20">
        <f>IFERROR(_xlfn.RANK.AVG(Q70,Q$5:Q$92,'Market Summary'!$XFC$1),"")</f>
        <v>30</v>
      </c>
      <c r="C70" s="20">
        <f>IFERROR(_xlfn.RANK.AVG(R70,R$5:R$92,'Market Summary'!$XFC$1),"")</f>
        <v>51</v>
      </c>
      <c r="D70" s="20" t="str">
        <f>IFERROR(_xlfn.RANK.AVG(S70,S$5:S$92,'Market Summary'!$XFC$1),"")</f>
        <v/>
      </c>
      <c r="E70" s="20" t="str">
        <f>IFERROR(_xlfn.RANK.AVG(T70,T$5:T$92,'Market Summary'!$XFC$1),"")</f>
        <v/>
      </c>
      <c r="F70" s="21" t="str">
        <f>IFERROR(_xlfn.RANK.AVG(U70,U$5:U$92,'Market Summary'!$XFC$1),"")</f>
        <v/>
      </c>
      <c r="G70" s="20">
        <f t="shared" ref="G70:G92" si="9">IFERROR(_xlfn.RANK.AVG(V70,V$5:V$92,1),"")</f>
        <v>39</v>
      </c>
      <c r="H70" s="20">
        <f t="shared" ref="H70:H92" si="10">IFERROR(_xlfn.RANK.AVG(W70,W$5:W$92,1),"")</f>
        <v>36</v>
      </c>
      <c r="I70" s="20">
        <f t="shared" ref="I70:I92" si="11">IFERROR(_xlfn.RANK.AVG(X70,X$5:X$92,1),"")</f>
        <v>17</v>
      </c>
      <c r="J70" s="20">
        <f t="shared" ref="J70:J92" si="12">IFERROR(_xlfn.RANK.AVG(Y70,Y$5:Y$92,0),"")</f>
        <v>39</v>
      </c>
      <c r="K70" s="20">
        <f t="shared" ref="K70:K92" si="13">IFERROR(_xlfn.RANK.AVG(Z70,$Z$5:$Z$92,0),"")</f>
        <v>20</v>
      </c>
      <c r="L70" s="20">
        <f t="shared" ref="L70:L92" si="14">IFERROR(_xlfn.RANK.AVG(AA70,AA$5:AA$92,0),"")</f>
        <v>20</v>
      </c>
      <c r="M70" s="20"/>
      <c r="N70" s="25" t="s">
        <v>83</v>
      </c>
      <c r="O70" s="47" t="s">
        <v>164</v>
      </c>
      <c r="P70" s="43">
        <v>7.6923076923076872E-2</v>
      </c>
      <c r="Q70" s="43">
        <v>-0.14545454545454561</v>
      </c>
      <c r="R70" s="43">
        <v>-0.12962962962962976</v>
      </c>
      <c r="S70" s="43" t="s">
        <v>116</v>
      </c>
      <c r="T70" s="43" t="s">
        <v>116</v>
      </c>
      <c r="U70" s="44" t="s">
        <v>116</v>
      </c>
      <c r="V70" s="41">
        <v>6.8514457840467031</v>
      </c>
      <c r="W70" s="48">
        <v>-0.2540335610931479</v>
      </c>
      <c r="X70" s="49">
        <v>3.406961693922852</v>
      </c>
      <c r="Y70" s="43">
        <v>0.14595459579180456</v>
      </c>
      <c r="Z70" s="44">
        <v>9.5200000000000007E-2</v>
      </c>
      <c r="AA70" s="50">
        <v>2.2495710932167881</v>
      </c>
      <c r="AB70" s="51">
        <v>0.44991421864335757</v>
      </c>
      <c r="XFA70" s="21">
        <v>3.9983999999999999E-2</v>
      </c>
      <c r="XFB70" s="4">
        <v>9.1846568782462814</v>
      </c>
    </row>
    <row r="71" spans="1:28 16381:16382" x14ac:dyDescent="0.25">
      <c r="A71" s="20" t="str">
        <f>IFERROR(_xlfn.RANK.AVG(P71,P$5:P$92,'Market Summary'!$XFC$1),"")</f>
        <v/>
      </c>
      <c r="B71" s="20">
        <f>IFERROR(_xlfn.RANK.AVG(Q71,Q$5:Q$92,'Market Summary'!$XFC$1),"")</f>
        <v>26.5</v>
      </c>
      <c r="C71" s="20">
        <f>IFERROR(_xlfn.RANK.AVG(R71,R$5:R$92,'Market Summary'!$XFC$1),"")</f>
        <v>44</v>
      </c>
      <c r="D71" s="20">
        <f>IFERROR(_xlfn.RANK.AVG(S71,S$5:S$92,'Market Summary'!$XFC$1),"")</f>
        <v>25</v>
      </c>
      <c r="E71" s="20" t="str">
        <f>IFERROR(_xlfn.RANK.AVG(T71,T$5:T$92,'Market Summary'!$XFC$1),"")</f>
        <v/>
      </c>
      <c r="F71" s="21">
        <f>IFERROR(_xlfn.RANK.AVG(U71,U$5:U$92,'Market Summary'!$XFC$1),"")</f>
        <v>9</v>
      </c>
      <c r="G71" s="20" t="str">
        <f t="shared" si="9"/>
        <v/>
      </c>
      <c r="H71" s="20" t="str">
        <f t="shared" si="10"/>
        <v/>
      </c>
      <c r="I71" s="20">
        <f t="shared" si="11"/>
        <v>20</v>
      </c>
      <c r="J71" s="20" t="str">
        <f t="shared" si="12"/>
        <v/>
      </c>
      <c r="K71" s="20">
        <f t="shared" si="13"/>
        <v>14</v>
      </c>
      <c r="L71" s="20">
        <f t="shared" si="14"/>
        <v>15</v>
      </c>
      <c r="M71" s="20"/>
      <c r="N71" s="25" t="s">
        <v>84</v>
      </c>
      <c r="O71" s="47">
        <v>0.48</v>
      </c>
      <c r="P71" s="43" t="s">
        <v>116</v>
      </c>
      <c r="Q71" s="43">
        <v>-0.11111111111111105</v>
      </c>
      <c r="R71" s="43">
        <v>-9.8591549295774628E-2</v>
      </c>
      <c r="S71" s="43">
        <v>-0.189873417721519</v>
      </c>
      <c r="T71" s="43" t="s">
        <v>116</v>
      </c>
      <c r="U71" s="44">
        <v>0.28000000000000003</v>
      </c>
      <c r="V71" s="41" t="s">
        <v>116</v>
      </c>
      <c r="W71" s="48" t="s">
        <v>116</v>
      </c>
      <c r="X71" s="49">
        <v>3.8603643909626419</v>
      </c>
      <c r="Y71" s="43" t="s">
        <v>116</v>
      </c>
      <c r="Z71" s="44">
        <v>0.10415625000000001</v>
      </c>
      <c r="AA71" s="50">
        <v>2.8245267565613981</v>
      </c>
      <c r="AB71" s="51">
        <v>0.5649053513122797</v>
      </c>
      <c r="XFA71" s="21">
        <v>4.9994999999999998E-2</v>
      </c>
      <c r="XFB71" s="4">
        <v>1.6528298265853834</v>
      </c>
    </row>
    <row r="72" spans="1:28 16381:16382" x14ac:dyDescent="0.25">
      <c r="A72" s="20" t="str">
        <f>IFERROR(_xlfn.RANK.AVG(P72,P$5:P$92,'Market Summary'!$XFC$1),"")</f>
        <v/>
      </c>
      <c r="B72" s="20">
        <f>IFERROR(_xlfn.RANK.AVG(Q72,Q$5:Q$92,'Market Summary'!$XFC$1),"")</f>
        <v>24</v>
      </c>
      <c r="C72" s="20">
        <f>IFERROR(_xlfn.RANK.AVG(R72,R$5:R$92,'Market Summary'!$XFC$1),"")</f>
        <v>61</v>
      </c>
      <c r="D72" s="20">
        <f>IFERROR(_xlfn.RANK.AVG(S72,S$5:S$92,'Market Summary'!$XFC$1),"")</f>
        <v>46</v>
      </c>
      <c r="E72" s="20">
        <f>IFERROR(_xlfn.RANK.AVG(T72,T$5:T$92,'Market Summary'!$XFC$1),"")</f>
        <v>31</v>
      </c>
      <c r="F72" s="21">
        <f>IFERROR(_xlfn.RANK.AVG(U72,U$5:U$92,'Market Summary'!$XFC$1),"")</f>
        <v>36</v>
      </c>
      <c r="G72" s="20">
        <f t="shared" si="9"/>
        <v>40</v>
      </c>
      <c r="H72" s="20">
        <f t="shared" si="10"/>
        <v>41</v>
      </c>
      <c r="I72" s="20">
        <f t="shared" si="11"/>
        <v>46</v>
      </c>
      <c r="J72" s="20">
        <f t="shared" si="12"/>
        <v>40</v>
      </c>
      <c r="K72" s="20">
        <f t="shared" si="13"/>
        <v>43</v>
      </c>
      <c r="L72" s="20">
        <f t="shared" si="14"/>
        <v>27</v>
      </c>
      <c r="M72" s="20"/>
      <c r="N72" s="25" t="s">
        <v>85</v>
      </c>
      <c r="O72" s="47">
        <v>1.67</v>
      </c>
      <c r="P72" s="43" t="s">
        <v>116</v>
      </c>
      <c r="Q72" s="43">
        <v>-9.8360655737705027E-2</v>
      </c>
      <c r="R72" s="43">
        <v>-0.17500000000000004</v>
      </c>
      <c r="S72" s="43">
        <v>-0.3529411764705882</v>
      </c>
      <c r="T72" s="43">
        <v>-0.15816326530612246</v>
      </c>
      <c r="U72" s="44">
        <v>-0.3529411764705882</v>
      </c>
      <c r="V72" s="41">
        <v>7.0640644374813162</v>
      </c>
      <c r="W72" s="48">
        <v>-0.18605261592396016</v>
      </c>
      <c r="X72" s="49">
        <v>8.4343980086936892</v>
      </c>
      <c r="Y72" s="43">
        <v>0.14156156258910751</v>
      </c>
      <c r="Z72" s="44">
        <v>3.596407185628743E-2</v>
      </c>
      <c r="AA72" s="50">
        <v>1.6963208576944786</v>
      </c>
      <c r="AB72" s="51">
        <v>0.33926417153889576</v>
      </c>
      <c r="XFA72" s="21">
        <v>6.0060000000000009E-2</v>
      </c>
      <c r="XFB72" s="4">
        <v>8.6787728244868756</v>
      </c>
    </row>
    <row r="73" spans="1:28 16381:16382" x14ac:dyDescent="0.25">
      <c r="A73" s="20">
        <f>IFERROR(_xlfn.RANK.AVG(P73,P$5:P$92,'Market Summary'!$XFC$1),"")</f>
        <v>29.5</v>
      </c>
      <c r="B73" s="20">
        <f>IFERROR(_xlfn.RANK.AVG(Q73,Q$5:Q$92,'Market Summary'!$XFC$1),"")</f>
        <v>19.5</v>
      </c>
      <c r="C73" s="20">
        <f>IFERROR(_xlfn.RANK.AVG(R73,R$5:R$92,'Market Summary'!$XFC$1),"")</f>
        <v>60</v>
      </c>
      <c r="D73" s="20">
        <f>IFERROR(_xlfn.RANK.AVG(S73,S$5:S$92,'Market Summary'!$XFC$1),"")</f>
        <v>52</v>
      </c>
      <c r="E73" s="20" t="str">
        <f>IFERROR(_xlfn.RANK.AVG(T73,T$5:T$92,'Market Summary'!$XFC$1),"")</f>
        <v/>
      </c>
      <c r="F73" s="21">
        <f>IFERROR(_xlfn.RANK.AVG(U73,U$5:U$92,'Market Summary'!$XFC$1),"")</f>
        <v>46</v>
      </c>
      <c r="G73" s="20">
        <f t="shared" si="9"/>
        <v>9</v>
      </c>
      <c r="H73" s="20">
        <f t="shared" si="10"/>
        <v>50</v>
      </c>
      <c r="I73" s="20">
        <f t="shared" si="11"/>
        <v>2</v>
      </c>
      <c r="J73" s="20">
        <f t="shared" si="12"/>
        <v>9</v>
      </c>
      <c r="K73" s="20">
        <f t="shared" si="13"/>
        <v>16.5</v>
      </c>
      <c r="L73" s="20">
        <f t="shared" si="14"/>
        <v>4</v>
      </c>
      <c r="M73" s="20"/>
      <c r="N73" s="25" t="s">
        <v>86</v>
      </c>
      <c r="O73" s="47" t="s">
        <v>165</v>
      </c>
      <c r="P73" s="43">
        <v>0</v>
      </c>
      <c r="Q73" s="43">
        <v>-4.7619047619047561E-2</v>
      </c>
      <c r="R73" s="43">
        <v>-0.16666666666666663</v>
      </c>
      <c r="S73" s="43">
        <v>-0.39393939393939392</v>
      </c>
      <c r="T73" s="43" t="s">
        <v>116</v>
      </c>
      <c r="U73" s="44">
        <v>-0.62962962962962965</v>
      </c>
      <c r="V73" s="41">
        <v>2.5147424996735515</v>
      </c>
      <c r="W73" s="48">
        <v>4.240241789290411E-2</v>
      </c>
      <c r="X73" s="49">
        <v>1.2654668424002613</v>
      </c>
      <c r="Y73" s="43">
        <v>0.39765502834974709</v>
      </c>
      <c r="Z73" s="44">
        <v>9.9959999999999993E-2</v>
      </c>
      <c r="AA73" s="50">
        <v>4.8769330987451038</v>
      </c>
      <c r="AB73" s="51">
        <v>0.97538661974902108</v>
      </c>
      <c r="XFA73" s="21">
        <v>1.9991999999999999E-2</v>
      </c>
      <c r="XFB73" s="4">
        <v>2.412448835984871</v>
      </c>
    </row>
    <row r="74" spans="1:28 16381:16382" x14ac:dyDescent="0.25">
      <c r="A74" s="20">
        <f>IFERROR(_xlfn.RANK.AVG(P74,P$5:P$92,'Market Summary'!$XFC$1),"")</f>
        <v>29.5</v>
      </c>
      <c r="B74" s="20">
        <f>IFERROR(_xlfn.RANK.AVG(Q74,Q$5:Q$92,'Market Summary'!$XFC$1),"")</f>
        <v>40</v>
      </c>
      <c r="C74" s="20">
        <f>IFERROR(_xlfn.RANK.AVG(R74,R$5:R$92,'Market Summary'!$XFC$1),"")</f>
        <v>38</v>
      </c>
      <c r="D74" s="20">
        <f>IFERROR(_xlfn.RANK.AVG(S74,S$5:S$92,'Market Summary'!$XFC$1),"")</f>
        <v>42</v>
      </c>
      <c r="E74" s="20">
        <f>IFERROR(_xlfn.RANK.AVG(T74,T$5:T$92,'Market Summary'!$XFC$1),"")</f>
        <v>4</v>
      </c>
      <c r="F74" s="21">
        <f>IFERROR(_xlfn.RANK.AVG(U74,U$5:U$92,'Market Summary'!$XFC$1),"")</f>
        <v>3</v>
      </c>
      <c r="G74" s="20">
        <f t="shared" si="9"/>
        <v>32</v>
      </c>
      <c r="H74" s="20">
        <f t="shared" si="10"/>
        <v>55</v>
      </c>
      <c r="I74" s="20">
        <f t="shared" si="11"/>
        <v>39</v>
      </c>
      <c r="J74" s="20">
        <f t="shared" si="12"/>
        <v>32</v>
      </c>
      <c r="K74" s="20">
        <f t="shared" si="13"/>
        <v>41</v>
      </c>
      <c r="L74" s="20">
        <f t="shared" si="14"/>
        <v>49</v>
      </c>
      <c r="M74" s="20"/>
      <c r="N74" s="25" t="s">
        <v>87</v>
      </c>
      <c r="O74" s="47" t="s">
        <v>166</v>
      </c>
      <c r="P74" s="43">
        <v>0</v>
      </c>
      <c r="Q74" s="43">
        <v>-0.19999999999999996</v>
      </c>
      <c r="R74" s="43">
        <v>-8.3700440528634346E-2</v>
      </c>
      <c r="S74" s="43">
        <v>-0.30666666666666664</v>
      </c>
      <c r="T74" s="43">
        <v>1.08</v>
      </c>
      <c r="U74" s="44">
        <v>1.447058823529412</v>
      </c>
      <c r="V74" s="41">
        <v>5.9625748267789529</v>
      </c>
      <c r="W74" s="48">
        <v>0.58307408310971054</v>
      </c>
      <c r="X74" s="49">
        <v>6.4084588428087805</v>
      </c>
      <c r="Y74" s="43">
        <v>0.16771277997364953</v>
      </c>
      <c r="Z74" s="44">
        <v>4.1797826086956522E-2</v>
      </c>
      <c r="AA74" s="50">
        <v>0.3268560587935192</v>
      </c>
      <c r="AB74" s="51">
        <v>6.5371211758703751E-2</v>
      </c>
      <c r="XFA74" s="21">
        <v>9.6134999999999998E-2</v>
      </c>
      <c r="XFB74" s="4">
        <v>3.7664534404267251</v>
      </c>
    </row>
    <row r="75" spans="1:28 16381:16382" x14ac:dyDescent="0.25">
      <c r="A75" s="20">
        <f>IFERROR(_xlfn.RANK.AVG(P75,P$5:P$92,'Market Summary'!$XFC$1),"")</f>
        <v>29.5</v>
      </c>
      <c r="B75" s="20" t="str">
        <f>IFERROR(_xlfn.RANK.AVG(Q75,Q$5:Q$92,'Market Summary'!$XFC$1),"")</f>
        <v/>
      </c>
      <c r="C75" s="20">
        <f>IFERROR(_xlfn.RANK.AVG(R75,R$5:R$92,'Market Summary'!$XFC$1),"")</f>
        <v>24.5</v>
      </c>
      <c r="D75" s="20">
        <f>IFERROR(_xlfn.RANK.AVG(S75,S$5:S$92,'Market Summary'!$XFC$1),"")</f>
        <v>13</v>
      </c>
      <c r="E75" s="20" t="str">
        <f>IFERROR(_xlfn.RANK.AVG(T75,T$5:T$92,'Market Summary'!$XFC$1),"")</f>
        <v/>
      </c>
      <c r="F75" s="21">
        <f>IFERROR(_xlfn.RANK.AVG(U75,U$5:U$92,'Market Summary'!$XFC$1),"")</f>
        <v>19</v>
      </c>
      <c r="G75" s="20">
        <f t="shared" si="9"/>
        <v>34</v>
      </c>
      <c r="H75" s="20">
        <f t="shared" si="10"/>
        <v>4</v>
      </c>
      <c r="I75" s="20">
        <f t="shared" si="11"/>
        <v>54</v>
      </c>
      <c r="J75" s="20">
        <f t="shared" si="12"/>
        <v>34</v>
      </c>
      <c r="K75" s="20">
        <f t="shared" si="13"/>
        <v>61.5</v>
      </c>
      <c r="L75" s="20">
        <f t="shared" si="14"/>
        <v>50</v>
      </c>
      <c r="M75" s="20"/>
      <c r="N75" s="25" t="s">
        <v>88</v>
      </c>
      <c r="O75" s="47" t="s">
        <v>167</v>
      </c>
      <c r="P75" s="43">
        <v>0</v>
      </c>
      <c r="Q75" s="43" t="s">
        <v>116</v>
      </c>
      <c r="R75" s="43">
        <v>-4.0000000000000036E-2</v>
      </c>
      <c r="S75" s="43">
        <v>-4.0000000000000036E-2</v>
      </c>
      <c r="T75" s="43" t="s">
        <v>116</v>
      </c>
      <c r="U75" s="44">
        <v>-0.11111111111111116</v>
      </c>
      <c r="V75" s="41">
        <v>6.2204603640911307</v>
      </c>
      <c r="W75" s="48">
        <v>-0.85481931666112987</v>
      </c>
      <c r="X75" s="49">
        <v>11.830268676098358</v>
      </c>
      <c r="Y75" s="43">
        <v>0.16075980578104843</v>
      </c>
      <c r="Z75" s="44">
        <v>0</v>
      </c>
      <c r="AA75" s="50">
        <v>0.20480933878902796</v>
      </c>
      <c r="AB75" s="51">
        <v>4.0961867757805637E-2</v>
      </c>
      <c r="XFA75" s="21">
        <v>0</v>
      </c>
      <c r="XFB75" s="4">
        <v>42.846336172504337</v>
      </c>
    </row>
    <row r="76" spans="1:28 16381:16382" x14ac:dyDescent="0.25">
      <c r="A76" s="20" t="str">
        <f>IFERROR(_xlfn.RANK.AVG(P76,P$5:P$92,'Market Summary'!$XFC$1),"")</f>
        <v/>
      </c>
      <c r="B76" s="20">
        <f>IFERROR(_xlfn.RANK.AVG(Q76,Q$5:Q$92,'Market Summary'!$XFC$1),"")</f>
        <v>19.5</v>
      </c>
      <c r="C76" s="20">
        <f>IFERROR(_xlfn.RANK.AVG(R76,R$5:R$92,'Market Summary'!$XFC$1),"")</f>
        <v>15.5</v>
      </c>
      <c r="D76" s="20">
        <f>IFERROR(_xlfn.RANK.AVG(S76,S$5:S$92,'Market Summary'!$XFC$1),"")</f>
        <v>19</v>
      </c>
      <c r="E76" s="20" t="str">
        <f>IFERROR(_xlfn.RANK.AVG(T76,T$5:T$92,'Market Summary'!$XFC$1),"")</f>
        <v/>
      </c>
      <c r="F76" s="21" t="str">
        <f>IFERROR(_xlfn.RANK.AVG(U76,U$5:U$92,'Market Summary'!$XFC$1),"")</f>
        <v/>
      </c>
      <c r="G76" s="20">
        <f t="shared" si="9"/>
        <v>21</v>
      </c>
      <c r="H76" s="20">
        <f t="shared" si="10"/>
        <v>25</v>
      </c>
      <c r="I76" s="20">
        <f t="shared" si="11"/>
        <v>7</v>
      </c>
      <c r="J76" s="20">
        <f t="shared" si="12"/>
        <v>21</v>
      </c>
      <c r="K76" s="20">
        <f t="shared" si="13"/>
        <v>61.5</v>
      </c>
      <c r="L76" s="20">
        <f t="shared" si="14"/>
        <v>12</v>
      </c>
      <c r="M76" s="20"/>
      <c r="N76" s="25" t="s">
        <v>89</v>
      </c>
      <c r="O76" s="47">
        <v>0.2</v>
      </c>
      <c r="P76" s="43" t="s">
        <v>116</v>
      </c>
      <c r="Q76" s="43">
        <v>-4.7619047619047561E-2</v>
      </c>
      <c r="R76" s="43">
        <v>0</v>
      </c>
      <c r="S76" s="43">
        <v>-0.16666666666666663</v>
      </c>
      <c r="T76" s="43" t="s">
        <v>116</v>
      </c>
      <c r="U76" s="44" t="s">
        <v>116</v>
      </c>
      <c r="V76" s="41">
        <v>4.8801545260323751</v>
      </c>
      <c r="W76" s="48">
        <v>-0.4064953143897736</v>
      </c>
      <c r="X76" s="49">
        <v>2.4998136633266044</v>
      </c>
      <c r="Y76" s="43">
        <v>0.20491154422788579</v>
      </c>
      <c r="Z76" s="44">
        <v>0</v>
      </c>
      <c r="AA76" s="50">
        <v>3.0210512543634218</v>
      </c>
      <c r="AB76" s="51">
        <v>0.60421025087268454</v>
      </c>
      <c r="XFA76" s="21">
        <v>0</v>
      </c>
      <c r="XFB76" s="4">
        <v>8.2226048830848306</v>
      </c>
    </row>
    <row r="77" spans="1:28 16381:16382" x14ac:dyDescent="0.25">
      <c r="A77" s="20" t="str">
        <f>IFERROR(_xlfn.RANK.AVG(P77,P$5:P$92,'Market Summary'!$XFC$1),"")</f>
        <v/>
      </c>
      <c r="B77" s="20">
        <f>IFERROR(_xlfn.RANK.AVG(Q77,Q$5:Q$92,'Market Summary'!$XFC$1),"")</f>
        <v>9</v>
      </c>
      <c r="C77" s="20">
        <f>IFERROR(_xlfn.RANK.AVG(R77,R$5:R$92,'Market Summary'!$XFC$1),"")</f>
        <v>26</v>
      </c>
      <c r="D77" s="20">
        <f>IFERROR(_xlfn.RANK.AVG(S77,S$5:S$92,'Market Summary'!$XFC$1),"")</f>
        <v>24</v>
      </c>
      <c r="E77" s="20" t="str">
        <f>IFERROR(_xlfn.RANK.AVG(T77,T$5:T$92,'Market Summary'!$XFC$1),"")</f>
        <v/>
      </c>
      <c r="F77" s="21" t="str">
        <f>IFERROR(_xlfn.RANK.AVG(U77,U$5:U$92,'Market Summary'!$XFC$1),"")</f>
        <v/>
      </c>
      <c r="G77" s="20">
        <f t="shared" si="9"/>
        <v>20</v>
      </c>
      <c r="H77" s="20">
        <f t="shared" si="10"/>
        <v>2</v>
      </c>
      <c r="I77" s="20">
        <f t="shared" si="11"/>
        <v>23</v>
      </c>
      <c r="J77" s="20">
        <f t="shared" si="12"/>
        <v>20</v>
      </c>
      <c r="K77" s="20">
        <f t="shared" si="13"/>
        <v>61.5</v>
      </c>
      <c r="L77" s="20">
        <f t="shared" si="14"/>
        <v>24</v>
      </c>
      <c r="M77" s="20"/>
      <c r="N77" s="25" t="s">
        <v>90</v>
      </c>
      <c r="O77" s="47">
        <v>0.2</v>
      </c>
      <c r="P77" s="43" t="s">
        <v>116</v>
      </c>
      <c r="Q77" s="43">
        <v>4.7619047619047672E-2</v>
      </c>
      <c r="R77" s="43">
        <v>-4.3478260869565299E-2</v>
      </c>
      <c r="S77" s="43">
        <v>-0.18518518518518523</v>
      </c>
      <c r="T77" s="43" t="s">
        <v>116</v>
      </c>
      <c r="U77" s="44" t="s">
        <v>116</v>
      </c>
      <c r="V77" s="41">
        <v>4.845512962037688</v>
      </c>
      <c r="W77" s="48">
        <v>-0.89540127968733907</v>
      </c>
      <c r="X77" s="49">
        <v>4.4336615071151186</v>
      </c>
      <c r="Y77" s="43">
        <v>0.20637649880095854</v>
      </c>
      <c r="Z77" s="44">
        <v>0</v>
      </c>
      <c r="AA77" s="50">
        <v>1.9649662849828262</v>
      </c>
      <c r="AB77" s="51">
        <v>0.39299325699656529</v>
      </c>
      <c r="XFA77" s="21">
        <v>0</v>
      </c>
      <c r="XFB77" s="4">
        <v>46.32478244049009</v>
      </c>
    </row>
    <row r="78" spans="1:28 16381:16382" x14ac:dyDescent="0.25">
      <c r="A78" s="20">
        <f>IFERROR(_xlfn.RANK.AVG(P78,P$5:P$92,'Market Summary'!$XFC$1),"")</f>
        <v>29.5</v>
      </c>
      <c r="B78" s="20">
        <f>IFERROR(_xlfn.RANK.AVG(Q78,Q$5:Q$92,'Market Summary'!$XFC$1),"")</f>
        <v>25</v>
      </c>
      <c r="C78" s="20">
        <f>IFERROR(_xlfn.RANK.AVG(R78,R$5:R$92,'Market Summary'!$XFC$1),"")</f>
        <v>58</v>
      </c>
      <c r="D78" s="20">
        <f>IFERROR(_xlfn.RANK.AVG(S78,S$5:S$92,'Market Summary'!$XFC$1),"")</f>
        <v>23</v>
      </c>
      <c r="E78" s="20">
        <f>IFERROR(_xlfn.RANK.AVG(T78,T$5:T$92,'Market Summary'!$XFC$1),"")</f>
        <v>41</v>
      </c>
      <c r="F78" s="21">
        <f>IFERROR(_xlfn.RANK.AVG(U78,U$5:U$92,'Market Summary'!$XFC$1),"")</f>
        <v>44</v>
      </c>
      <c r="G78" s="20">
        <f t="shared" si="9"/>
        <v>49</v>
      </c>
      <c r="H78" s="20">
        <f t="shared" si="10"/>
        <v>40</v>
      </c>
      <c r="I78" s="20">
        <f t="shared" si="11"/>
        <v>26</v>
      </c>
      <c r="J78" s="20">
        <f t="shared" si="12"/>
        <v>49</v>
      </c>
      <c r="K78" s="20">
        <f t="shared" si="13"/>
        <v>61.5</v>
      </c>
      <c r="L78" s="20">
        <f t="shared" si="14"/>
        <v>25</v>
      </c>
      <c r="M78" s="20"/>
      <c r="N78" s="25" t="s">
        <v>91</v>
      </c>
      <c r="O78" s="47" t="s">
        <v>168</v>
      </c>
      <c r="P78" s="43">
        <v>0</v>
      </c>
      <c r="Q78" s="43">
        <v>-0.10000000000000009</v>
      </c>
      <c r="R78" s="43">
        <v>-0.16279069767441867</v>
      </c>
      <c r="S78" s="43">
        <v>-0.18181818181818188</v>
      </c>
      <c r="T78" s="43">
        <v>-0.28000000000000003</v>
      </c>
      <c r="U78" s="44">
        <v>-0.60000000000000009</v>
      </c>
      <c r="V78" s="41">
        <v>13.715574386660183</v>
      </c>
      <c r="W78" s="48">
        <v>-0.19133926810639579</v>
      </c>
      <c r="X78" s="49">
        <v>4.645182208173674</v>
      </c>
      <c r="Y78" s="43">
        <v>7.290981564524221E-2</v>
      </c>
      <c r="Z78" s="44">
        <v>0</v>
      </c>
      <c r="AA78" s="50">
        <v>1.9007678650568747</v>
      </c>
      <c r="AB78" s="51">
        <v>0.38015357301137498</v>
      </c>
      <c r="XFA78" s="21">
        <v>0</v>
      </c>
      <c r="XFB78" s="4">
        <v>16.96085125160343</v>
      </c>
    </row>
    <row r="79" spans="1:28 16381:16382" x14ac:dyDescent="0.25">
      <c r="A79" s="20" t="str">
        <f>IFERROR(_xlfn.RANK.AVG(P79,P$5:P$92,'Market Summary'!$XFC$1),"")</f>
        <v/>
      </c>
      <c r="B79" s="20">
        <f>IFERROR(_xlfn.RANK.AVG(Q79,Q$5:Q$92,'Market Summary'!$XFC$1),"")</f>
        <v>12</v>
      </c>
      <c r="C79" s="20">
        <f>IFERROR(_xlfn.RANK.AVG(R79,R$5:R$92,'Market Summary'!$XFC$1),"")</f>
        <v>15.5</v>
      </c>
      <c r="D79" s="20">
        <f>IFERROR(_xlfn.RANK.AVG(S79,S$5:S$92,'Market Summary'!$XFC$1),"")</f>
        <v>11</v>
      </c>
      <c r="E79" s="20" t="str">
        <f>IFERROR(_xlfn.RANK.AVG(T79,T$5:T$92,'Market Summary'!$XFC$1),"")</f>
        <v/>
      </c>
      <c r="F79" s="21" t="str">
        <f>IFERROR(_xlfn.RANK.AVG(U79,U$5:U$92,'Market Summary'!$XFC$1),"")</f>
        <v/>
      </c>
      <c r="G79" s="20" t="str">
        <f t="shared" si="9"/>
        <v/>
      </c>
      <c r="H79" s="20" t="str">
        <f t="shared" si="10"/>
        <v/>
      </c>
      <c r="I79" s="20" t="str">
        <f t="shared" si="11"/>
        <v/>
      </c>
      <c r="J79" s="20" t="str">
        <f t="shared" si="12"/>
        <v/>
      </c>
      <c r="K79" s="20" t="str">
        <f t="shared" si="13"/>
        <v/>
      </c>
      <c r="L79" s="20">
        <f t="shared" si="14"/>
        <v>55</v>
      </c>
      <c r="M79" s="20"/>
      <c r="N79" s="36" t="s">
        <v>92</v>
      </c>
      <c r="O79" s="47"/>
      <c r="P79" s="43" t="s">
        <v>116</v>
      </c>
      <c r="Q79" s="43"/>
      <c r="R79" s="43"/>
      <c r="S79" s="43"/>
      <c r="T79" s="43"/>
      <c r="U79" s="44"/>
      <c r="V79" s="41"/>
      <c r="W79" s="48" t="s">
        <v>116</v>
      </c>
      <c r="X79" s="49"/>
      <c r="Y79" s="43" t="s">
        <v>116</v>
      </c>
      <c r="Z79" s="44" t="s">
        <v>116</v>
      </c>
      <c r="AA79" s="50"/>
      <c r="AB79" s="51"/>
      <c r="XFA79" s="21">
        <v>0</v>
      </c>
      <c r="XFB79" s="4">
        <v>0</v>
      </c>
    </row>
    <row r="80" spans="1:28 16381:16382" x14ac:dyDescent="0.25">
      <c r="A80" s="20">
        <f>IFERROR(_xlfn.RANK.AVG(P80,P$5:P$92,'Market Summary'!$XFC$1),"")</f>
        <v>29.5</v>
      </c>
      <c r="B80" s="20">
        <f>IFERROR(_xlfn.RANK.AVG(Q80,Q$5:Q$92,'Market Summary'!$XFC$1),"")</f>
        <v>28</v>
      </c>
      <c r="C80" s="20">
        <f>IFERROR(_xlfn.RANK.AVG(R80,R$5:R$92,'Market Summary'!$XFC$1),"")</f>
        <v>34</v>
      </c>
      <c r="D80" s="20">
        <f>IFERROR(_xlfn.RANK.AVG(S80,S$5:S$92,'Market Summary'!$XFC$1),"")</f>
        <v>32</v>
      </c>
      <c r="E80" s="20">
        <f>IFERROR(_xlfn.RANK.AVG(T80,T$5:T$92,'Market Summary'!$XFC$1),"")</f>
        <v>35</v>
      </c>
      <c r="F80" s="21">
        <f>IFERROR(_xlfn.RANK.AVG(U80,U$5:U$92,'Market Summary'!$XFC$1),"")</f>
        <v>49</v>
      </c>
      <c r="G80" s="20">
        <f t="shared" si="9"/>
        <v>23</v>
      </c>
      <c r="H80" s="20">
        <f t="shared" si="10"/>
        <v>6</v>
      </c>
      <c r="I80" s="20">
        <f t="shared" si="11"/>
        <v>22</v>
      </c>
      <c r="J80" s="20">
        <f t="shared" si="12"/>
        <v>23</v>
      </c>
      <c r="K80" s="20">
        <f t="shared" si="13"/>
        <v>5</v>
      </c>
      <c r="L80" s="20">
        <f t="shared" si="14"/>
        <v>32</v>
      </c>
      <c r="M80" s="20"/>
      <c r="N80" s="25" t="s">
        <v>93</v>
      </c>
      <c r="O80" s="47" t="s">
        <v>169</v>
      </c>
      <c r="P80" s="43">
        <v>0</v>
      </c>
      <c r="Q80" s="43">
        <v>-0.12903225806451613</v>
      </c>
      <c r="R80" s="43">
        <v>-6.4665127020785196E-2</v>
      </c>
      <c r="S80" s="43">
        <v>-0.25</v>
      </c>
      <c r="T80" s="43">
        <v>-0.19706582077716095</v>
      </c>
      <c r="U80" s="44">
        <v>-0.67506418485237485</v>
      </c>
      <c r="V80" s="41">
        <v>4.9670179429823245</v>
      </c>
      <c r="W80" s="48">
        <v>-0.70922542557699386</v>
      </c>
      <c r="X80" s="49">
        <v>4.2195093331716933</v>
      </c>
      <c r="Y80" s="43">
        <v>0.20132804259603188</v>
      </c>
      <c r="Z80" s="44">
        <v>0.132013201320132</v>
      </c>
      <c r="AA80" s="50">
        <v>1.3379809493046286</v>
      </c>
      <c r="AB80" s="51">
        <v>0.26759618986092581</v>
      </c>
      <c r="XFA80" s="21">
        <v>2</v>
      </c>
      <c r="XFB80" s="4">
        <v>17.082022913587089</v>
      </c>
    </row>
    <row r="81" spans="1:28 16381:16382" x14ac:dyDescent="0.25">
      <c r="A81" s="20">
        <f>IFERROR(_xlfn.RANK.AVG(P81,P$5:P$92,'Market Summary'!$XFC$1),"")</f>
        <v>29.5</v>
      </c>
      <c r="B81" s="20">
        <f>IFERROR(_xlfn.RANK.AVG(Q81,Q$5:Q$92,'Market Summary'!$XFC$1),"")</f>
        <v>54</v>
      </c>
      <c r="C81" s="20">
        <f>IFERROR(_xlfn.RANK.AVG(R81,R$5:R$92,'Market Summary'!$XFC$1),"")</f>
        <v>57</v>
      </c>
      <c r="D81" s="20">
        <f>IFERROR(_xlfn.RANK.AVG(S81,S$5:S$92,'Market Summary'!$XFC$1),"")</f>
        <v>60</v>
      </c>
      <c r="E81" s="20">
        <f>IFERROR(_xlfn.RANK.AVG(T81,T$5:T$92,'Market Summary'!$XFC$1),"")</f>
        <v>17</v>
      </c>
      <c r="F81" s="21">
        <f>IFERROR(_xlfn.RANK.AVG(U81,U$5:U$92,'Market Summary'!$XFC$1),"")</f>
        <v>22</v>
      </c>
      <c r="G81" s="20">
        <f t="shared" si="9"/>
        <v>17</v>
      </c>
      <c r="H81" s="20">
        <f t="shared" si="10"/>
        <v>52</v>
      </c>
      <c r="I81" s="20">
        <f t="shared" si="11"/>
        <v>4</v>
      </c>
      <c r="J81" s="20">
        <f t="shared" si="12"/>
        <v>17</v>
      </c>
      <c r="K81" s="20">
        <f t="shared" si="13"/>
        <v>7</v>
      </c>
      <c r="L81" s="20">
        <f t="shared" si="14"/>
        <v>9</v>
      </c>
      <c r="M81" s="20"/>
      <c r="N81" s="25" t="s">
        <v>94</v>
      </c>
      <c r="O81" s="47" t="s">
        <v>170</v>
      </c>
      <c r="P81" s="43">
        <v>0</v>
      </c>
      <c r="Q81" s="43">
        <v>-0.28723404255319152</v>
      </c>
      <c r="R81" s="43">
        <v>-0.15189873417721522</v>
      </c>
      <c r="S81" s="43">
        <v>-0.51449275362318847</v>
      </c>
      <c r="T81" s="43">
        <v>0.34538152610441752</v>
      </c>
      <c r="U81" s="44">
        <v>-0.1645885286783042</v>
      </c>
      <c r="V81" s="41">
        <v>4.0584898255295512</v>
      </c>
      <c r="W81" s="48">
        <v>9.2872926770051434E-2</v>
      </c>
      <c r="X81" s="49">
        <v>2.2269208632749273</v>
      </c>
      <c r="Y81" s="43">
        <v>0.2463970695970687</v>
      </c>
      <c r="Z81" s="44">
        <v>0.12693333333333331</v>
      </c>
      <c r="AA81" s="50">
        <v>3.3524272057719431</v>
      </c>
      <c r="AB81" s="51">
        <v>0.67048544115438879</v>
      </c>
      <c r="XFA81" s="21">
        <v>0.39983999999999997</v>
      </c>
      <c r="XFB81" s="4">
        <v>3.7135971860189443</v>
      </c>
    </row>
    <row r="82" spans="1:28 16381:16382" x14ac:dyDescent="0.25">
      <c r="A82" s="20">
        <f>IFERROR(_xlfn.RANK.AVG(P82,P$5:P$92,'Market Summary'!$XFC$1),"")</f>
        <v>29.5</v>
      </c>
      <c r="B82" s="20">
        <f>IFERROR(_xlfn.RANK.AVG(Q82,Q$5:Q$92,'Market Summary'!$XFC$1),"")</f>
        <v>52</v>
      </c>
      <c r="C82" s="20">
        <f>IFERROR(_xlfn.RANK.AVG(R82,R$5:R$92,'Market Summary'!$XFC$1),"")</f>
        <v>64</v>
      </c>
      <c r="D82" s="20">
        <f>IFERROR(_xlfn.RANK.AVG(S82,S$5:S$92,'Market Summary'!$XFC$1),"")</f>
        <v>33</v>
      </c>
      <c r="E82" s="20">
        <f>IFERROR(_xlfn.RANK.AVG(T82,T$5:T$92,'Market Summary'!$XFC$1),"")</f>
        <v>58</v>
      </c>
      <c r="F82" s="21">
        <f>IFERROR(_xlfn.RANK.AVG(U82,U$5:U$92,'Market Summary'!$XFC$1),"")</f>
        <v>64</v>
      </c>
      <c r="G82" s="20">
        <f t="shared" si="9"/>
        <v>58</v>
      </c>
      <c r="H82" s="20">
        <f t="shared" si="10"/>
        <v>45</v>
      </c>
      <c r="I82" s="20">
        <f t="shared" si="11"/>
        <v>13</v>
      </c>
      <c r="J82" s="20">
        <f t="shared" si="12"/>
        <v>58</v>
      </c>
      <c r="K82" s="20">
        <f t="shared" si="13"/>
        <v>61.5</v>
      </c>
      <c r="L82" s="20">
        <f t="shared" si="14"/>
        <v>17</v>
      </c>
      <c r="M82" s="20"/>
      <c r="N82" s="25" t="s">
        <v>95</v>
      </c>
      <c r="O82" s="47" t="s">
        <v>137</v>
      </c>
      <c r="P82" s="43">
        <v>0</v>
      </c>
      <c r="Q82" s="43">
        <v>-0.28035714285714286</v>
      </c>
      <c r="R82" s="43">
        <v>-0.25370370370370376</v>
      </c>
      <c r="S82" s="43">
        <v>-0.25370370370370376</v>
      </c>
      <c r="T82" s="43">
        <v>-0.89661364802462806</v>
      </c>
      <c r="U82" s="44">
        <v>-0.91102181400688864</v>
      </c>
      <c r="V82" s="41">
        <v>58.981218410327216</v>
      </c>
      <c r="W82" s="48">
        <v>-6.639508454236398E-2</v>
      </c>
      <c r="X82" s="49">
        <v>3.1400049125970524</v>
      </c>
      <c r="Y82" s="43">
        <v>1.6954549718574595E-2</v>
      </c>
      <c r="Z82" s="44">
        <v>0</v>
      </c>
      <c r="AA82" s="50">
        <v>2.5900491061006172</v>
      </c>
      <c r="AB82" s="51">
        <v>0.51800982122012362</v>
      </c>
      <c r="XFA82" s="21">
        <v>0</v>
      </c>
      <c r="XFB82" s="4">
        <v>63.175779640594229</v>
      </c>
    </row>
    <row r="83" spans="1:28 16381:16382" x14ac:dyDescent="0.25">
      <c r="A83" s="20">
        <f>IFERROR(_xlfn.RANK.AVG(P83,P$5:P$92,'Market Summary'!$XFC$1),"")</f>
        <v>9</v>
      </c>
      <c r="B83" s="20">
        <f>IFERROR(_xlfn.RANK.AVG(Q83,Q$5:Q$92,'Market Summary'!$XFC$1),"")</f>
        <v>32</v>
      </c>
      <c r="C83" s="20">
        <f>IFERROR(_xlfn.RANK.AVG(R83,R$5:R$92,'Market Summary'!$XFC$1),"")</f>
        <v>43</v>
      </c>
      <c r="D83" s="20">
        <f>IFERROR(_xlfn.RANK.AVG(S83,S$5:S$92,'Market Summary'!$XFC$1),"")</f>
        <v>17</v>
      </c>
      <c r="E83" s="20">
        <f>IFERROR(_xlfn.RANK.AVG(T83,T$5:T$92,'Market Summary'!$XFC$1),"")</f>
        <v>25</v>
      </c>
      <c r="F83" s="21">
        <f>IFERROR(_xlfn.RANK.AVG(U83,U$5:U$92,'Market Summary'!$XFC$1),"")</f>
        <v>20</v>
      </c>
      <c r="G83" s="20">
        <f t="shared" si="9"/>
        <v>28</v>
      </c>
      <c r="H83" s="20">
        <f t="shared" si="10"/>
        <v>26</v>
      </c>
      <c r="I83" s="20">
        <f t="shared" si="11"/>
        <v>36</v>
      </c>
      <c r="J83" s="20">
        <f t="shared" si="12"/>
        <v>28</v>
      </c>
      <c r="K83" s="20">
        <f t="shared" si="13"/>
        <v>33</v>
      </c>
      <c r="L83" s="20">
        <f t="shared" si="14"/>
        <v>47</v>
      </c>
      <c r="M83" s="20"/>
      <c r="N83" s="25" t="s">
        <v>96</v>
      </c>
      <c r="O83" s="47" t="s">
        <v>171</v>
      </c>
      <c r="P83" s="43">
        <v>7.194244604316502E-3</v>
      </c>
      <c r="Q83" s="43">
        <v>-0.14824797843665771</v>
      </c>
      <c r="R83" s="43">
        <v>-9.7142857142857197E-2</v>
      </c>
      <c r="S83" s="43">
        <v>-0.12222222222222223</v>
      </c>
      <c r="T83" s="43">
        <v>-2.1974620860414795E-2</v>
      </c>
      <c r="U83" s="44">
        <v>-0.11652874077387609</v>
      </c>
      <c r="V83" s="41">
        <v>5.4115501930284626</v>
      </c>
      <c r="W83" s="48">
        <v>-0.40455059924728842</v>
      </c>
      <c r="X83" s="49">
        <v>5.4501117776334258</v>
      </c>
      <c r="Y83" s="43">
        <v>0.18478993344425965</v>
      </c>
      <c r="Z83" s="44">
        <v>5.8927142857142858E-2</v>
      </c>
      <c r="AA83" s="50">
        <v>0.36562882661316931</v>
      </c>
      <c r="AB83" s="51">
        <v>7.3125765322633818E-2</v>
      </c>
      <c r="XFA83" s="21">
        <v>8.2498000000000005</v>
      </c>
      <c r="XFB83" s="4">
        <v>9.0881780822815266</v>
      </c>
    </row>
    <row r="84" spans="1:28 16381:16382" x14ac:dyDescent="0.25">
      <c r="A84" s="20" t="str">
        <f>IFERROR(_xlfn.RANK.AVG(P84,P$5:P$92,'Market Summary'!$XFC$1),"")</f>
        <v/>
      </c>
      <c r="B84" s="20">
        <f>IFERROR(_xlfn.RANK.AVG(Q84,Q$5:Q$92,'Market Summary'!$XFC$1),"")</f>
        <v>39</v>
      </c>
      <c r="C84" s="20" t="str">
        <f>IFERROR(_xlfn.RANK.AVG(R84,R$5:R$92,'Market Summary'!$XFC$1),"")</f>
        <v/>
      </c>
      <c r="D84" s="20">
        <f>IFERROR(_xlfn.RANK.AVG(S84,S$5:S$92,'Market Summary'!$XFC$1),"")</f>
        <v>38</v>
      </c>
      <c r="E84" s="20">
        <f>IFERROR(_xlfn.RANK.AVG(T84,T$5:T$92,'Market Summary'!$XFC$1),"")</f>
        <v>45</v>
      </c>
      <c r="F84" s="21">
        <f>IFERROR(_xlfn.RANK.AVG(U84,U$5:U$92,'Market Summary'!$XFC$1),"")</f>
        <v>48</v>
      </c>
      <c r="G84" s="20" t="str">
        <f t="shared" si="9"/>
        <v/>
      </c>
      <c r="H84" s="20" t="str">
        <f t="shared" si="10"/>
        <v/>
      </c>
      <c r="I84" s="20">
        <f t="shared" si="11"/>
        <v>24</v>
      </c>
      <c r="J84" s="20" t="str">
        <f t="shared" si="12"/>
        <v/>
      </c>
      <c r="K84" s="20" t="str">
        <f t="shared" si="13"/>
        <v/>
      </c>
      <c r="L84" s="20">
        <f t="shared" si="14"/>
        <v>10</v>
      </c>
      <c r="M84" s="20"/>
      <c r="N84" s="25" t="s">
        <v>97</v>
      </c>
      <c r="O84" s="47">
        <v>16.95</v>
      </c>
      <c r="P84" s="43" t="s">
        <v>116</v>
      </c>
      <c r="Q84" s="43">
        <v>-0.18871595330739288</v>
      </c>
      <c r="R84" s="43" t="s">
        <v>116</v>
      </c>
      <c r="S84" s="43">
        <v>-0.26970227670753066</v>
      </c>
      <c r="T84" s="43">
        <v>-0.34700908236767924</v>
      </c>
      <c r="U84" s="44">
        <v>-0.66365542829488633</v>
      </c>
      <c r="V84" s="41" t="s">
        <v>116</v>
      </c>
      <c r="W84" s="48" t="s">
        <v>116</v>
      </c>
      <c r="X84" s="49">
        <v>4.4401697567514553</v>
      </c>
      <c r="Y84" s="43" t="s">
        <v>116</v>
      </c>
      <c r="Z84" s="44" t="s">
        <v>116</v>
      </c>
      <c r="AA84" s="50">
        <v>3.3508093979760201</v>
      </c>
      <c r="AB84" s="51">
        <v>0.67016187959520401</v>
      </c>
      <c r="XFA84" s="21" t="e">
        <v>#VALUE!</v>
      </c>
      <c r="XFB84" s="4">
        <v>8.1185970453268705</v>
      </c>
    </row>
    <row r="85" spans="1:28 16381:16382" x14ac:dyDescent="0.25">
      <c r="A85" s="20">
        <f>IFERROR(_xlfn.RANK.AVG(P85,P$5:P$92,'Market Summary'!$XFC$1),"")</f>
        <v>56</v>
      </c>
      <c r="B85" s="20">
        <f>IFERROR(_xlfn.RANK.AVG(Q85,Q$5:Q$92,'Market Summary'!$XFC$1),"")</f>
        <v>35</v>
      </c>
      <c r="C85" s="20">
        <f>IFERROR(_xlfn.RANK.AVG(R85,R$5:R$92,'Market Summary'!$XFC$1),"")</f>
        <v>15.5</v>
      </c>
      <c r="D85" s="20">
        <f>IFERROR(_xlfn.RANK.AVG(S85,S$5:S$92,'Market Summary'!$XFC$1),"")</f>
        <v>30</v>
      </c>
      <c r="E85" s="20">
        <f>IFERROR(_xlfn.RANK.AVG(T85,T$5:T$92,'Market Summary'!$XFC$1),"")</f>
        <v>34</v>
      </c>
      <c r="F85" s="21">
        <f>IFERROR(_xlfn.RANK.AVG(U85,U$5:U$92,'Market Summary'!$XFC$1),"")</f>
        <v>58.5</v>
      </c>
      <c r="G85" s="20">
        <f t="shared" si="9"/>
        <v>2</v>
      </c>
      <c r="H85" s="20" t="str">
        <f t="shared" si="10"/>
        <v/>
      </c>
      <c r="I85" s="20" t="str">
        <f t="shared" si="11"/>
        <v/>
      </c>
      <c r="J85" s="20">
        <f t="shared" si="12"/>
        <v>2</v>
      </c>
      <c r="K85" s="20">
        <f t="shared" si="13"/>
        <v>61.5</v>
      </c>
      <c r="L85" s="20">
        <f t="shared" si="14"/>
        <v>22</v>
      </c>
      <c r="M85" s="20"/>
      <c r="N85" s="25" t="s">
        <v>98</v>
      </c>
      <c r="O85" s="47" t="s">
        <v>172</v>
      </c>
      <c r="P85" s="43">
        <v>-1.5957446808510523E-2</v>
      </c>
      <c r="Q85" s="43">
        <v>-0.16666666666666663</v>
      </c>
      <c r="R85" s="43">
        <v>0</v>
      </c>
      <c r="S85" s="43">
        <v>-0.23076923076923084</v>
      </c>
      <c r="T85" s="43">
        <v>-0.18699186991869921</v>
      </c>
      <c r="U85" s="44">
        <v>-0.84615384615384615</v>
      </c>
      <c r="V85" s="41">
        <v>1.5970348787403241</v>
      </c>
      <c r="W85" s="48" t="s">
        <v>116</v>
      </c>
      <c r="X85" s="49" t="s">
        <v>116</v>
      </c>
      <c r="Y85" s="43">
        <v>0.62616040094801129</v>
      </c>
      <c r="Z85" s="44">
        <v>0</v>
      </c>
      <c r="AA85" s="50">
        <v>2.0469811127272828</v>
      </c>
      <c r="AB85" s="51">
        <v>0.4093962225454566</v>
      </c>
      <c r="XFA85" s="21">
        <v>0</v>
      </c>
      <c r="XFB85" s="4" t="s">
        <v>116</v>
      </c>
    </row>
    <row r="86" spans="1:28 16381:16382" x14ac:dyDescent="0.25">
      <c r="A86" s="20">
        <f>IFERROR(_xlfn.RANK.AVG(P86,P$5:P$92,'Market Summary'!$XFC$1),"")</f>
        <v>29.5</v>
      </c>
      <c r="B86" s="20">
        <f>IFERROR(_xlfn.RANK.AVG(Q86,Q$5:Q$92,'Market Summary'!$XFC$1),"")</f>
        <v>47.5</v>
      </c>
      <c r="C86" s="20">
        <f>IFERROR(_xlfn.RANK.AVG(R86,R$5:R$92,'Market Summary'!$XFC$1),"")</f>
        <v>41</v>
      </c>
      <c r="D86" s="20">
        <f>IFERROR(_xlfn.RANK.AVG(S86,S$5:S$92,'Market Summary'!$XFC$1),"")</f>
        <v>36</v>
      </c>
      <c r="E86" s="20">
        <f>IFERROR(_xlfn.RANK.AVG(T86,T$5:T$92,'Market Summary'!$XFC$1),"")</f>
        <v>12</v>
      </c>
      <c r="F86" s="21">
        <f>IFERROR(_xlfn.RANK.AVG(U86,U$5:U$92,'Market Summary'!$XFC$1),"")</f>
        <v>32</v>
      </c>
      <c r="G86" s="20">
        <f t="shared" si="9"/>
        <v>42</v>
      </c>
      <c r="H86" s="20">
        <f t="shared" si="10"/>
        <v>54</v>
      </c>
      <c r="I86" s="20">
        <f t="shared" si="11"/>
        <v>52</v>
      </c>
      <c r="J86" s="20">
        <f t="shared" si="12"/>
        <v>42</v>
      </c>
      <c r="K86" s="20">
        <f t="shared" si="13"/>
        <v>44</v>
      </c>
      <c r="L86" s="20">
        <f t="shared" si="14"/>
        <v>45</v>
      </c>
      <c r="M86" s="20"/>
      <c r="N86" s="25" t="s">
        <v>99</v>
      </c>
      <c r="O86" s="47" t="s">
        <v>173</v>
      </c>
      <c r="P86" s="43">
        <v>0</v>
      </c>
      <c r="Q86" s="43">
        <v>-0.25</v>
      </c>
      <c r="R86" s="43">
        <v>-9.4339622641509413E-2</v>
      </c>
      <c r="S86" s="43">
        <v>-0.2615384615384615</v>
      </c>
      <c r="T86" s="43">
        <v>0.45454545454545459</v>
      </c>
      <c r="U86" s="44">
        <v>-0.28894155988445291</v>
      </c>
      <c r="V86" s="41">
        <v>7.2789399781576662</v>
      </c>
      <c r="W86" s="48">
        <v>0.18874450234659745</v>
      </c>
      <c r="X86" s="49">
        <v>10.027996842469541</v>
      </c>
      <c r="Y86" s="43">
        <v>0.13738264129128108</v>
      </c>
      <c r="Z86" s="44">
        <v>3.2603603603603599E-2</v>
      </c>
      <c r="AA86" s="50">
        <v>0.50687770574311619</v>
      </c>
      <c r="AB86" s="51">
        <v>0.10137554114862324</v>
      </c>
      <c r="XFA86" s="21">
        <v>18.094999999999999</v>
      </c>
      <c r="XFB86" s="4">
        <v>6.1232165228011084</v>
      </c>
    </row>
    <row r="87" spans="1:28 16381:16382" x14ac:dyDescent="0.25">
      <c r="A87" s="20">
        <f>IFERROR(_xlfn.RANK.AVG(P87,P$5:P$92,'Market Summary'!$XFC$1),"")</f>
        <v>29.5</v>
      </c>
      <c r="B87" s="20">
        <f>IFERROR(_xlfn.RANK.AVG(Q87,Q$5:Q$92,'Market Summary'!$XFC$1),"")</f>
        <v>60</v>
      </c>
      <c r="C87" s="20">
        <f>IFERROR(_xlfn.RANK.AVG(R87,R$5:R$92,'Market Summary'!$XFC$1),"")</f>
        <v>52</v>
      </c>
      <c r="D87" s="20">
        <f>IFERROR(_xlfn.RANK.AVG(S87,S$5:S$92,'Market Summary'!$XFC$1),"")</f>
        <v>45</v>
      </c>
      <c r="E87" s="20">
        <f>IFERROR(_xlfn.RANK.AVG(T87,T$5:T$92,'Market Summary'!$XFC$1),"")</f>
        <v>40</v>
      </c>
      <c r="F87" s="21">
        <f>IFERROR(_xlfn.RANK.AVG(U87,U$5:U$92,'Market Summary'!$XFC$1),"")</f>
        <v>33</v>
      </c>
      <c r="G87" s="20">
        <f t="shared" si="9"/>
        <v>26</v>
      </c>
      <c r="H87" s="20">
        <f t="shared" si="10"/>
        <v>17</v>
      </c>
      <c r="I87" s="20">
        <f t="shared" si="11"/>
        <v>21</v>
      </c>
      <c r="J87" s="20">
        <f t="shared" si="12"/>
        <v>26</v>
      </c>
      <c r="K87" s="20">
        <f t="shared" si="13"/>
        <v>4</v>
      </c>
      <c r="L87" s="20">
        <f t="shared" si="14"/>
        <v>38</v>
      </c>
      <c r="M87" s="20"/>
      <c r="N87" s="25" t="s">
        <v>100</v>
      </c>
      <c r="O87" s="47" t="s">
        <v>174</v>
      </c>
      <c r="P87" s="43">
        <v>0</v>
      </c>
      <c r="Q87" s="43">
        <v>-0.36009852216748761</v>
      </c>
      <c r="R87" s="43">
        <v>-0.13400000000000001</v>
      </c>
      <c r="S87" s="43">
        <v>-0.35049999999999992</v>
      </c>
      <c r="T87" s="43">
        <v>-0.27833333333333332</v>
      </c>
      <c r="U87" s="44">
        <v>-0.33554987212276211</v>
      </c>
      <c r="V87" s="41">
        <v>5.2542929543205545</v>
      </c>
      <c r="W87" s="48">
        <v>-0.45482540438519603</v>
      </c>
      <c r="X87" s="49">
        <v>4.0907460056245819</v>
      </c>
      <c r="Y87" s="43">
        <v>0.19032056428785715</v>
      </c>
      <c r="Z87" s="44">
        <v>0.13793181818181818</v>
      </c>
      <c r="AA87" s="50">
        <v>0.7145074805809053</v>
      </c>
      <c r="AB87" s="51">
        <v>0.14290149611618097</v>
      </c>
      <c r="XFA87" s="21">
        <v>16.993200000000002</v>
      </c>
      <c r="XFB87" s="4">
        <v>9.6378169426533642</v>
      </c>
    </row>
    <row r="88" spans="1:28 16381:16382" x14ac:dyDescent="0.25">
      <c r="A88" s="20" t="str">
        <f>IFERROR(_xlfn.RANK.AVG(P88,P$5:P$92,'Market Summary'!$XFC$1),"")</f>
        <v/>
      </c>
      <c r="B88" s="20">
        <f>IFERROR(_xlfn.RANK.AVG(Q88,Q$5:Q$92,'Market Summary'!$XFC$1),"")</f>
        <v>12</v>
      </c>
      <c r="C88" s="20">
        <f>IFERROR(_xlfn.RANK.AVG(R88,R$5:R$92,'Market Summary'!$XFC$1),"")</f>
        <v>15.5</v>
      </c>
      <c r="D88" s="20">
        <f>IFERROR(_xlfn.RANK.AVG(S88,S$5:S$92,'Market Summary'!$XFC$1),"")</f>
        <v>11</v>
      </c>
      <c r="E88" s="20" t="str">
        <f>IFERROR(_xlfn.RANK.AVG(T88,T$5:T$92,'Market Summary'!$XFC$1),"")</f>
        <v/>
      </c>
      <c r="F88" s="21" t="str">
        <f>IFERROR(_xlfn.RANK.AVG(U88,U$5:U$92,'Market Summary'!$XFC$1),"")</f>
        <v/>
      </c>
      <c r="G88" s="20" t="str">
        <f t="shared" si="9"/>
        <v/>
      </c>
      <c r="H88" s="20" t="str">
        <f t="shared" si="10"/>
        <v/>
      </c>
      <c r="I88" s="20" t="str">
        <f t="shared" si="11"/>
        <v/>
      </c>
      <c r="J88" s="20" t="str">
        <f t="shared" si="12"/>
        <v/>
      </c>
      <c r="K88" s="20" t="str">
        <f t="shared" si="13"/>
        <v/>
      </c>
      <c r="L88" s="20">
        <f t="shared" si="14"/>
        <v>55</v>
      </c>
      <c r="M88" s="20"/>
      <c r="N88" s="36" t="s">
        <v>101</v>
      </c>
      <c r="O88" s="47"/>
      <c r="P88" s="43" t="s">
        <v>116</v>
      </c>
      <c r="Q88" s="43"/>
      <c r="R88" s="43"/>
      <c r="S88" s="43"/>
      <c r="T88" s="43"/>
      <c r="U88" s="44"/>
      <c r="V88" s="41"/>
      <c r="W88" s="48" t="s">
        <v>116</v>
      </c>
      <c r="X88" s="49"/>
      <c r="Y88" s="43" t="s">
        <v>116</v>
      </c>
      <c r="Z88" s="44" t="s">
        <v>116</v>
      </c>
      <c r="AA88" s="50"/>
      <c r="AB88" s="51"/>
      <c r="XFA88" s="21">
        <v>0</v>
      </c>
      <c r="XFB88" s="4">
        <v>0</v>
      </c>
    </row>
    <row r="89" spans="1:28 16381:16382" x14ac:dyDescent="0.25">
      <c r="A89" s="20">
        <f>IFERROR(_xlfn.RANK.AVG(P89,P$5:P$92,'Market Summary'!$XFC$1),"")</f>
        <v>29.5</v>
      </c>
      <c r="B89" s="20">
        <f>IFERROR(_xlfn.RANK.AVG(Q89,Q$5:Q$92,'Market Summary'!$XFC$1),"")</f>
        <v>10</v>
      </c>
      <c r="C89" s="20">
        <f>IFERROR(_xlfn.RANK.AVG(R89,R$5:R$92,'Market Summary'!$XFC$1),"")</f>
        <v>6</v>
      </c>
      <c r="D89" s="20">
        <f>IFERROR(_xlfn.RANK.AVG(S89,S$5:S$92,'Market Summary'!$XFC$1),"")</f>
        <v>6</v>
      </c>
      <c r="E89" s="20">
        <f>IFERROR(_xlfn.RANK.AVG(T89,T$5:T$92,'Market Summary'!$XFC$1),"")</f>
        <v>2</v>
      </c>
      <c r="F89" s="21">
        <f>IFERROR(_xlfn.RANK.AVG(U89,U$5:U$92,'Market Summary'!$XFC$1),"")</f>
        <v>18</v>
      </c>
      <c r="G89" s="20" t="str">
        <f t="shared" si="9"/>
        <v/>
      </c>
      <c r="H89" s="20" t="str">
        <f t="shared" si="10"/>
        <v/>
      </c>
      <c r="I89" s="20">
        <f t="shared" si="11"/>
        <v>65</v>
      </c>
      <c r="J89" s="20" t="str">
        <f t="shared" si="12"/>
        <v/>
      </c>
      <c r="K89" s="20">
        <f t="shared" si="13"/>
        <v>8</v>
      </c>
      <c r="L89" s="20">
        <f t="shared" si="14"/>
        <v>29</v>
      </c>
      <c r="M89" s="20"/>
      <c r="N89" s="25" t="s">
        <v>102</v>
      </c>
      <c r="O89" s="47" t="s">
        <v>175</v>
      </c>
      <c r="P89" s="43">
        <v>0</v>
      </c>
      <c r="Q89" s="43">
        <v>2.9411764705882248E-2</v>
      </c>
      <c r="R89" s="43">
        <v>4.4776119402984982E-2</v>
      </c>
      <c r="S89" s="43">
        <v>0.11111111111111094</v>
      </c>
      <c r="T89" s="43">
        <v>1.3728813559322033</v>
      </c>
      <c r="U89" s="44">
        <v>-7.2847682119205337E-2</v>
      </c>
      <c r="V89" s="41" t="s">
        <v>116</v>
      </c>
      <c r="W89" s="48" t="s">
        <v>116</v>
      </c>
      <c r="X89" s="49">
        <v>1370.754939209776</v>
      </c>
      <c r="Y89" s="43" t="s">
        <v>116</v>
      </c>
      <c r="Z89" s="44">
        <v>0.12503482142857142</v>
      </c>
      <c r="AA89" s="50">
        <v>1.5926139037253244</v>
      </c>
      <c r="AB89" s="51">
        <v>0.31852278074506479</v>
      </c>
      <c r="XFA89" s="21">
        <v>0.140039</v>
      </c>
      <c r="XFB89" s="4" t="s">
        <v>116</v>
      </c>
    </row>
    <row r="90" spans="1:28 16381:16382" x14ac:dyDescent="0.25">
      <c r="A90" s="20">
        <f>IFERROR(_xlfn.RANK.AVG(P90,P$5:P$92,'Market Summary'!$XFC$1),"")</f>
        <v>29.5</v>
      </c>
      <c r="B90" s="20">
        <f>IFERROR(_xlfn.RANK.AVG(Q90,Q$5:Q$92,'Market Summary'!$XFC$1),"")</f>
        <v>36</v>
      </c>
      <c r="C90" s="20">
        <f>IFERROR(_xlfn.RANK.AVG(R90,R$5:R$92,'Market Summary'!$XFC$1),"")</f>
        <v>21</v>
      </c>
      <c r="D90" s="20">
        <f>IFERROR(_xlfn.RANK.AVG(S90,S$5:S$92,'Market Summary'!$XFC$1),"")</f>
        <v>40</v>
      </c>
      <c r="E90" s="20" t="str">
        <f>IFERROR(_xlfn.RANK.AVG(T90,T$5:T$92,'Market Summary'!$XFC$1),"")</f>
        <v/>
      </c>
      <c r="F90" s="21">
        <f>IFERROR(_xlfn.RANK.AVG(U90,U$5:U$92,'Market Summary'!$XFC$1),"")</f>
        <v>42</v>
      </c>
      <c r="G90" s="20">
        <f t="shared" si="9"/>
        <v>19</v>
      </c>
      <c r="H90" s="20">
        <f t="shared" si="10"/>
        <v>7</v>
      </c>
      <c r="I90" s="20" t="str">
        <f t="shared" si="11"/>
        <v/>
      </c>
      <c r="J90" s="20">
        <f t="shared" si="12"/>
        <v>19</v>
      </c>
      <c r="K90" s="20">
        <f t="shared" si="13"/>
        <v>6</v>
      </c>
      <c r="L90" s="20">
        <f t="shared" si="14"/>
        <v>6</v>
      </c>
      <c r="M90" s="20"/>
      <c r="N90" s="25" t="s">
        <v>103</v>
      </c>
      <c r="O90" s="47" t="s">
        <v>133</v>
      </c>
      <c r="P90" s="43">
        <v>0</v>
      </c>
      <c r="Q90" s="43">
        <v>-0.17431192660550465</v>
      </c>
      <c r="R90" s="43">
        <v>-2.7027027027027084E-2</v>
      </c>
      <c r="S90" s="43">
        <v>-0.29411764705882348</v>
      </c>
      <c r="T90" s="43" t="s">
        <v>116</v>
      </c>
      <c r="U90" s="44">
        <v>-0.58041958041958042</v>
      </c>
      <c r="V90" s="41">
        <v>4.5514481252809578</v>
      </c>
      <c r="W90" s="48">
        <v>-0.70792459489664306</v>
      </c>
      <c r="X90" s="49" t="s">
        <v>176</v>
      </c>
      <c r="Y90" s="43">
        <v>0.21971029274079021</v>
      </c>
      <c r="Z90" s="44">
        <v>0.13043478260869565</v>
      </c>
      <c r="AA90" s="50">
        <v>4.5347383080756414</v>
      </c>
      <c r="AB90" s="51">
        <v>0.90694766161512796</v>
      </c>
      <c r="XFA90" s="21">
        <v>0.15</v>
      </c>
      <c r="XFB90" s="4">
        <v>15.58312697938511</v>
      </c>
    </row>
    <row r="91" spans="1:28 16381:16382" x14ac:dyDescent="0.25">
      <c r="A91" s="20" t="str">
        <f>IFERROR(_xlfn.RANK.AVG(P91,P$5:P$92,'Market Summary'!$XFC$1),"")</f>
        <v/>
      </c>
      <c r="B91" s="20">
        <f>IFERROR(_xlfn.RANK.AVG(Q91,Q$5:Q$92,'Market Summary'!$XFC$1),"")</f>
        <v>12</v>
      </c>
      <c r="C91" s="20">
        <f>IFERROR(_xlfn.RANK.AVG(R91,R$5:R$92,'Market Summary'!$XFC$1),"")</f>
        <v>15.5</v>
      </c>
      <c r="D91" s="20">
        <f>IFERROR(_xlfn.RANK.AVG(S91,S$5:S$92,'Market Summary'!$XFC$1),"")</f>
        <v>11</v>
      </c>
      <c r="E91" s="20" t="str">
        <f>IFERROR(_xlfn.RANK.AVG(T91,T$5:T$92,'Market Summary'!$XFC$1),"")</f>
        <v/>
      </c>
      <c r="F91" s="21" t="str">
        <f>IFERROR(_xlfn.RANK.AVG(U91,U$5:U$92,'Market Summary'!$XFC$1),"")</f>
        <v/>
      </c>
      <c r="G91" s="20" t="str">
        <f t="shared" si="9"/>
        <v/>
      </c>
      <c r="H91" s="20" t="str">
        <f t="shared" si="10"/>
        <v/>
      </c>
      <c r="I91" s="20" t="str">
        <f t="shared" si="11"/>
        <v/>
      </c>
      <c r="J91" s="20" t="str">
        <f t="shared" si="12"/>
        <v/>
      </c>
      <c r="K91" s="20" t="str">
        <f t="shared" si="13"/>
        <v/>
      </c>
      <c r="L91" s="20">
        <f t="shared" si="14"/>
        <v>55</v>
      </c>
      <c r="M91" s="20"/>
      <c r="N91" s="36" t="s">
        <v>104</v>
      </c>
      <c r="O91" s="47"/>
      <c r="P91" s="43" t="s">
        <v>116</v>
      </c>
      <c r="Q91" s="43"/>
      <c r="R91" s="43"/>
      <c r="S91" s="43"/>
      <c r="T91" s="43"/>
      <c r="U91" s="44"/>
      <c r="V91" s="41"/>
      <c r="W91" s="48" t="s">
        <v>116</v>
      </c>
      <c r="X91" s="49"/>
      <c r="Y91" s="43" t="s">
        <v>116</v>
      </c>
      <c r="Z91" s="44" t="s">
        <v>116</v>
      </c>
      <c r="AA91" s="50"/>
      <c r="AB91" s="51"/>
      <c r="XFA91" s="21">
        <v>0</v>
      </c>
      <c r="XFB91" s="4">
        <v>0</v>
      </c>
    </row>
    <row r="92" spans="1:28 16381:16382" ht="13.5" thickBot="1" x14ac:dyDescent="0.3">
      <c r="A92" s="20">
        <f>IFERROR(_xlfn.RANK.AVG(P92,P$5:P$92,'Market Summary'!$XFC$1),"")</f>
        <v>29.5</v>
      </c>
      <c r="B92" s="20" t="str">
        <f>IFERROR(_xlfn.RANK.AVG(Q92,Q$5:Q$92,'Market Summary'!$XFC$1),"")</f>
        <v/>
      </c>
      <c r="C92" s="20" t="str">
        <f>IFERROR(_xlfn.RANK.AVG(R92,R$5:R$92,'Market Summary'!$XFC$1),"")</f>
        <v/>
      </c>
      <c r="D92" s="20">
        <f>IFERROR(_xlfn.RANK.AVG(S92,S$5:S$92,'Market Summary'!$XFC$1),"")</f>
        <v>2</v>
      </c>
      <c r="E92" s="20" t="str">
        <f>IFERROR(_xlfn.RANK.AVG(T92,T$5:T$92,'Market Summary'!$XFC$1),"")</f>
        <v/>
      </c>
      <c r="F92" s="21">
        <f>IFERROR(_xlfn.RANK.AVG(U92,U$5:U$92,'Market Summary'!$XFC$1),"")</f>
        <v>1</v>
      </c>
      <c r="G92" s="20">
        <f t="shared" si="9"/>
        <v>8</v>
      </c>
      <c r="H92" s="20">
        <f t="shared" si="10"/>
        <v>58</v>
      </c>
      <c r="I92" s="20">
        <f t="shared" si="11"/>
        <v>16</v>
      </c>
      <c r="J92" s="20">
        <f t="shared" si="12"/>
        <v>8</v>
      </c>
      <c r="K92" s="20">
        <f t="shared" si="13"/>
        <v>61.5</v>
      </c>
      <c r="L92" s="20">
        <f t="shared" si="14"/>
        <v>11</v>
      </c>
      <c r="M92" s="20"/>
      <c r="N92" s="25" t="s">
        <v>105</v>
      </c>
      <c r="O92" s="52" t="s">
        <v>121</v>
      </c>
      <c r="P92" s="53">
        <v>0</v>
      </c>
      <c r="Q92" s="53" t="s">
        <v>116</v>
      </c>
      <c r="R92" s="53" t="s">
        <v>116</v>
      </c>
      <c r="S92" s="53">
        <v>0.84959349593495936</v>
      </c>
      <c r="T92" s="53" t="s">
        <v>116</v>
      </c>
      <c r="U92" s="54">
        <v>8.1</v>
      </c>
      <c r="V92" s="55">
        <v>2.4637783403074387</v>
      </c>
      <c r="W92" s="56">
        <v>2.6889561961361075</v>
      </c>
      <c r="X92" s="57">
        <v>3.354017536469784</v>
      </c>
      <c r="Y92" s="53">
        <v>0.40588066858125582</v>
      </c>
      <c r="Z92" s="54">
        <v>0</v>
      </c>
      <c r="AA92" s="58">
        <v>3.2673090650220562</v>
      </c>
      <c r="AB92" s="59">
        <v>0.65346181300441142</v>
      </c>
      <c r="XFA92" s="21">
        <v>0</v>
      </c>
      <c r="XFB92" s="4">
        <v>0.66787953266781896</v>
      </c>
    </row>
  </sheetData>
  <sheetProtection algorithmName="SHA-512" hashValue="Cke+OPZHrvInZRF3HMHkbjBdyAnxRA9Gw/Hngch4T0SnubsmI7mEAWZua2q/N8Qky9hCIVLo0U7oaEDchvsBMA==" saltValue="hg2OvWBKuGEAEsBJt5vHFQ==" spinCount="100000" sheet="1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2019-10-08T13:47:38Z</dcterms:modified>
</cp:coreProperties>
</file>