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C6E2A27F-5250-4C8A-B7C3-FFB6AD3293F3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G6" i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J5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<sst xmlns="http://schemas.openxmlformats.org/spreadsheetml/2006/main" count="385" uniqueCount="174">
  <si>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</si>
  <si>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</si>
  <si>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</si>
  <si>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</si>
  <si>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</si>
  <si>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</si>
  <si>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</si>
  <si>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</si>
  <si>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</si>
  <si>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</si>
  <si>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</si>
  <si>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</si>
  <si>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</si>
  <si>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</si>
  <si>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</si>
  <si>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</si>
  <si>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</si>
  <si>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</si>
  <si>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</si>
  <si>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</si>
  <si>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</si>
  <si>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</si>
  <si>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</si>
  <si>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</si>
  <si>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</si>
  <si>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</si>
  <si>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</si>
  <si>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</si>
  <si>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</si>
  <si>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</si>
  <si>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</si>
  <si>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</si>
  <si>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</si>
  <si>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</si>
  <si>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</si>
  <si>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</si>
  <si>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</si>
  <si>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</si>
  <si>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</si>
  <si>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</si>
  <si>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</si>
  <si>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</si>
  <si>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</si>
  <si>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</si>
  <si>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</si>
  <si>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</si>
  <si>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</si>
  <si>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</si>
  <si>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</si>
  <si>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</si>
  <si>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</si>
  <si>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</si>
  <si>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</si>
  <si>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</si>
  <si>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</si>
  <si>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</si>
  <si>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</si>
  <si>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</si>
  <si>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</si>
  <si>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</si>
  <si>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</si>
  <si>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</si>
  <si>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</si>
  <si>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</si>
  <si>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</si>
  <si>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</si>
  <si>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</si>
  <si>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</si>
  <si>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</si>
  <si>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</si>
  <si>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</si>
  <si>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</si>
  <si>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</si>
  <si>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</si>
  <si>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</si>
  <si>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</si>
  <si>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</si>
  <si>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</si>
  <si>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</si>
  <si>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</si>
  <si>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</si>
  <si>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</si>
  <si>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</si>
  <si>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</si>
  <si>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</si>
  <si>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</si>
  <si>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</si>
  <si>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</si>
  <si>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</si>
  <si>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</si>
  <si>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</si>
  <si>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</si>
  <si>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</si>
  <si>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</si>
  <si>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</si>
  <si>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</si>
  <si>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</si>
  <si>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</si>
  <si>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</si>
  <si>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</si>
  <si>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</si>
  <si>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</si>
  <si>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</si>
  <si>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</si>
  <si>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</si>
  <si>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</si>
  <si>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</si>
  <si>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</si>
  <si>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</si>
  <si>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</si>
  <si>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</si>
  <si>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</si>
  <si>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</si>
  <si>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</si>
  <si>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</si>
  <si>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24/09/2019 14:39:51.051</t>
  </si>
  <si>
    <t/>
  </si>
  <si>
    <t>0.47</t>
  </si>
  <si>
    <t>54.95</t>
  </si>
  <si>
    <t>40.35</t>
  </si>
  <si>
    <t>2.59</t>
  </si>
  <si>
    <t>6.85</t>
  </si>
  <si>
    <t>8.90</t>
  </si>
  <si>
    <t>5.40</t>
  </si>
  <si>
    <t>1.60</t>
  </si>
  <si>
    <t>1.70</t>
  </si>
  <si>
    <t>28.25</t>
  </si>
  <si>
    <t>39.30</t>
  </si>
  <si>
    <t>2.01</t>
  </si>
  <si>
    <t>6.00</t>
  </si>
  <si>
    <t>7.00</t>
  </si>
  <si>
    <t>0.60</t>
  </si>
  <si>
    <t>18.55</t>
  </si>
  <si>
    <t>1.15</t>
  </si>
  <si>
    <t>35.50</t>
  </si>
  <si>
    <t>12.00</t>
  </si>
  <si>
    <t>52.00</t>
  </si>
  <si>
    <t>16.60</t>
  </si>
  <si>
    <t>154.00</t>
  </si>
  <si>
    <t>15.00</t>
  </si>
  <si>
    <t>7.50</t>
  </si>
  <si>
    <t>23.25</t>
  </si>
  <si>
    <t>4.05</t>
  </si>
  <si>
    <t>1.01</t>
  </si>
  <si>
    <t>7.65</t>
  </si>
  <si>
    <t>29.00</t>
  </si>
  <si>
    <t>1.65</t>
  </si>
  <si>
    <t>10.45</t>
  </si>
  <si>
    <t>22.20</t>
  </si>
  <si>
    <t>10.35</t>
  </si>
  <si>
    <t>14.00</t>
  </si>
  <si>
    <t>13.40</t>
  </si>
  <si>
    <t>1,215.10</t>
  </si>
  <si>
    <t>7.35</t>
  </si>
  <si>
    <t>2.00</t>
  </si>
  <si>
    <t>0.44</t>
  </si>
  <si>
    <t>0.23</t>
  </si>
  <si>
    <t>1.18</t>
  </si>
  <si>
    <t>6.12</t>
  </si>
  <si>
    <t>3.87</t>
  </si>
  <si>
    <t>0.65</t>
  </si>
  <si>
    <t>0.28</t>
  </si>
  <si>
    <t>0.51</t>
  </si>
  <si>
    <t>0.35</t>
  </si>
  <si>
    <t>16.80</t>
  </si>
  <si>
    <t>3.00</t>
  </si>
  <si>
    <t>16.95</t>
  </si>
  <si>
    <t>153.50</t>
  </si>
  <si>
    <t>18.80</t>
  </si>
  <si>
    <t>3.80</t>
  </si>
  <si>
    <t>460.00</t>
  </si>
  <si>
    <t>100.00</t>
  </si>
  <si>
    <t>1.24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</si>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</sst>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UACN</v>
      </c>
      <c r="C3" s="13">
        <f>_xlfn.IFNA(VLOOKUP(B3,'Daily Report'!$N:$AB,MATCH(C$2,'Daily Report'!$N$3:$AB$3,0),FALSE),"")</f>
        <v>6.9930069930070005E-2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NESTLE</v>
      </c>
      <c r="C4" s="15">
        <f>_xlfn.IFNA(VLOOKUP(B4,'Daily Report'!$N:$AB,MATCH(C$2,'Daily Report'!$N$3:$AB$3,0),FALSE),"")</f>
        <v>4.1318899264524145E-3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/>
      </c>
      <c r="C5" s="15" t="str">
        <f>_xlfn.IFNA(VLOOKUP(B5,'Daily Report'!$N:$AB,MATCH(C$2,'Daily Report'!$N$3:$AB$3,0),FALSE),"")</f>
        <v/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/>
      </c>
      <c r="C6" s="15" t="str">
        <f>_xlfn.IFNA(VLOOKUP(B6,'Daily Report'!$N:$AB,MATCH(C$2,'Daily Report'!$N$3:$AB$3,0),FALSE),"")</f>
        <v/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/>
      </c>
      <c r="C7" s="15" t="str">
        <f>_xlfn.IFNA(VLOOKUP(B7,'Daily Report'!$N:$AB,MATCH(C$2,'Daily Report'!$N$3:$AB$3,0),FALSE),"")</f>
        <v/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/>
      </c>
      <c r="C8" s="15" t="str">
        <f>_xlfn.IFNA(VLOOKUP(B8,'Daily Report'!$N:$AB,MATCH(C$2,'Daily Report'!$N$3:$AB$3,0),FALSE),"")</f>
        <v/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/>
      </c>
      <c r="C9" s="15" t="str">
        <f>_xlfn.IFNA(VLOOKUP(B9,'Daily Report'!$N:$AB,MATCH(C$2,'Daily Report'!$N$3:$AB$3,0),FALSE),"")</f>
        <v/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/>
      </c>
      <c r="C10" s="15" t="str">
        <f>_xlfn.IFNA(VLOOKUP(B10,'Daily Report'!$N:$AB,MATCH(C$2,'Daily Report'!$N$3:$AB$3,0),FALSE),"")</f>
        <v/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/>
      </c>
      <c r="C11" s="15" t="str">
        <f>_xlfn.IFNA(VLOOKUP(B11,'Daily Report'!$N:$AB,MATCH(C$2,'Daily Report'!$N$3:$AB$3,0),FALSE),"")</f>
        <v/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0.96011804755665109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6.0597366971373976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0.1509056603773585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2.1208770126427878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LASACO</v>
      </c>
      <c r="K17" s="15">
        <f>_xlfn.IFNA(VLOOKUP(J17,'Daily Report'!$N:$AB,MATCH(K$14,'Daily Report'!$N$3:$AB$3,0),FALSE),"")</f>
        <v>0.14282142857142854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5.2970966904493952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2.1529510472428135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UBA</v>
      </c>
      <c r="K18" s="15">
        <f>_xlfn.IFNA(VLOOKUP(J18,'Daily Report'!$N:$AB,MATCH(K$14,'Daily Report'!$N$3:$AB$3,0),FALSE),"")</f>
        <v>0.14169999999999999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UBA</v>
      </c>
      <c r="G19" s="67">
        <f>_xlfn.IFNA(VLOOKUP(F19,'Daily Report'!$N:$AB,MATCH(G$14,'Daily Report'!$N$3:$AB$3,0),FALSE),"")</f>
        <v>2.3845542474042665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0.13327999999999998</v>
      </c>
      <c r="L19" s="64" t="str">
        <f>_xlfn.IFNA(VLOOKUP($A7,'Daily Report'!L:$AU,MATCH(M$14,'Daily Report'!$M$3:$XFD$3,0)-12,FALSE),"")</f>
        <v>HONYFLOUR</v>
      </c>
      <c r="M19" s="15">
        <f>_xlfn.IFNA(VLOOKUP(L19,'Daily Report'!$N:$AB,MATCH(M$14,'Daily Report'!$N$3:$AB$3,0),FALSE),"")</f>
        <v>4.6955436335391196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ACCESS</v>
      </c>
      <c r="G20" s="67">
        <f>_xlfn.IFNA(VLOOKUP(F20,'Daily Report'!$N:$AB,MATCH(G$14,'Daily Report'!$N$3:$AB$3,0),FALSE),"")</f>
        <v>2.44005991566759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UPL</v>
      </c>
      <c r="M20" s="15">
        <f>_xlfn.IFNA(VLOOKUP(L20,'Daily Report'!$N:$AB,MATCH(M$14,'Daily Report'!$N$3:$AB$3,0),FALSE),"")</f>
        <v>4.5347383080756414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FIDELITYBK</v>
      </c>
      <c r="G21" s="67">
        <f>_xlfn.IFNA(VLOOKUP(F21,'Daily Report'!$N:$AB,MATCH(G$14,'Daily Report'!$N$3:$AB$3,0),FALSE),"")</f>
        <v>2.4794338523056374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DANGSUGAR</v>
      </c>
      <c r="K21" s="15">
        <f>_xlfn.IFNA(VLOOKUP(J21,'Daily Report'!$N:$AB,MATCH(K$14,'Daily Report'!$N$3:$AB$3,0),FALSE),"")</f>
        <v>0.1212463768115942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4.5084530543549812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REGALINS</v>
      </c>
      <c r="G22" s="67">
        <f>_xlfn.IFNA(VLOOKUP(F22,'Daily Report'!$N:$AB,MATCH(G$14,'Daily Report'!$N$3:$AB$3,0),FALSE),"")</f>
        <v>2.4998136633266044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CUTIX</v>
      </c>
      <c r="K22" s="15">
        <f>_xlfn.IFNA(VLOOKUP(J22,'Daily Report'!$N:$AB,MATCH(K$14,'Daily Report'!$N$3:$AB$3,0),FALSE),"")</f>
        <v>0.12120303030303034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3.6614902002629597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2.6540585591231451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CONOIL</v>
      </c>
      <c r="K23" s="15">
        <f>_xlfn.IFNA(VLOOKUP(J23,'Daily Report'!$N:$AB,MATCH(K$14,'Daily Report'!$N$3:$AB$3,0),FALSE),"")</f>
        <v>0.11904761904761904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3.5700485660605397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2.6545146104432487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LEARNAFRCA</v>
      </c>
      <c r="K24" s="17">
        <f>_xlfn.IFNA(VLOOKUP(J24,'Daily Report'!$N:$AB,MATCH(K$14,'Daily Report'!$N$3:$AB$3,0),FALSE),"")</f>
        <v>0.11293467741935484</v>
      </c>
      <c r="L24" s="65" t="str">
        <f>_xlfn.IFNA(VLOOKUP($A12,'Daily Report'!L:$AU,MATCH(M$14,'Daily Report'!$M$3:$XFD$3,0)-12,FALSE),"")</f>
        <v>REGALINS</v>
      </c>
      <c r="M24" s="17">
        <f>_xlfn.IFNA(VLOOKUP(L24,'Daily Report'!$N:$AB,MATCH(M$14,'Daily Report'!$N$3:$AB$3,0),FALSE),"")</f>
        <v>3.0210512543634218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7" sqref="O7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</v>
      </c>
      <c r="L5" s="20">
        <f>IFERROR(_xlfn.RANK.AVG(AA5,AA$5:AA$92,0),"")</f>
        <v>53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21.5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</v>
      </c>
      <c r="L6" s="20">
        <f t="shared" ref="L6:L37" si="5">IFERROR(_xlfn.RANK.AVG(AA6,AA$5:AA$92,0),"")</f>
        <v>68</v>
      </c>
      <c r="M6" s="20"/>
      <c r="N6" s="25" t="s">
        <v>19</v>
      </c>
      <c r="O6" s="47" t="s">
        <v>117</v>
      </c>
      <c r="P6" s="43">
        <v>0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-0.67713743482277056</v>
      </c>
      <c r="AB6" s="51">
        <v>-0.13542748696455409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21.5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44</v>
      </c>
      <c r="J7" s="20">
        <f t="shared" si="3"/>
        <v>34</v>
      </c>
      <c r="K7" s="20">
        <f t="shared" si="4"/>
        <v>33</v>
      </c>
      <c r="L7" s="20">
        <f t="shared" si="5"/>
        <v>55</v>
      </c>
      <c r="M7" s="20"/>
      <c r="N7" s="25" t="s">
        <v>20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3">
        <v>0.16219530880750579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21.5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10</v>
      </c>
      <c r="J8" s="20">
        <f t="shared" si="3"/>
        <v>29</v>
      </c>
      <c r="K8" s="20">
        <f t="shared" si="4"/>
        <v>38</v>
      </c>
      <c r="L8" s="20">
        <f t="shared" si="5"/>
        <v>20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2.6545146104432487</v>
      </c>
      <c r="Y8" s="43">
        <v>0.17448518793886822</v>
      </c>
      <c r="Z8" s="44">
        <v>4.9546468401486986E-2</v>
      </c>
      <c r="AA8" s="50">
        <v>2.1996815496851476</v>
      </c>
      <c r="AB8" s="51">
        <v>0.43993630993702948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53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21.5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34</v>
      </c>
      <c r="J10" s="20">
        <f t="shared" si="3"/>
        <v>46</v>
      </c>
      <c r="K10" s="20">
        <f t="shared" si="4"/>
        <v>20</v>
      </c>
      <c r="L10" s="20">
        <f t="shared" si="5"/>
        <v>35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5.404677330227857</v>
      </c>
      <c r="Y10" s="43">
        <v>0.13275218951144896</v>
      </c>
      <c r="Z10" s="44">
        <v>9.6486486486486472E-2</v>
      </c>
      <c r="AA10" s="50">
        <v>0.93493746912831099</v>
      </c>
      <c r="AB10" s="51">
        <v>0.18698749382566215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53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45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6</v>
      </c>
      <c r="J12" s="20">
        <f t="shared" si="3"/>
        <v>13</v>
      </c>
      <c r="K12" s="20">
        <f t="shared" si="4"/>
        <v>28</v>
      </c>
      <c r="L12" s="20">
        <f t="shared" si="5"/>
        <v>15</v>
      </c>
      <c r="M12" s="20"/>
      <c r="N12" s="25" t="s">
        <v>25</v>
      </c>
      <c r="O12" s="47" t="s">
        <v>121</v>
      </c>
      <c r="P12" s="43">
        <v>-1.4388489208633115E-2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2.44005991566759</v>
      </c>
      <c r="Y12" s="43">
        <v>0.34698188759201387</v>
      </c>
      <c r="Z12" s="44">
        <v>7.0820437956204393E-2</v>
      </c>
      <c r="AA12" s="50">
        <v>2.6351973218795393</v>
      </c>
      <c r="AB12" s="51">
        <v>0.52703946437590776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21.5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20</v>
      </c>
      <c r="J13" s="20">
        <f t="shared" si="3"/>
        <v>3</v>
      </c>
      <c r="K13" s="20">
        <f t="shared" si="4"/>
        <v>61</v>
      </c>
      <c r="L13" s="20">
        <f t="shared" si="5"/>
        <v>27</v>
      </c>
      <c r="M13" s="20"/>
      <c r="N13" s="25" t="s">
        <v>26</v>
      </c>
      <c r="O13" s="47" t="s">
        <v>122</v>
      </c>
      <c r="P13" s="43">
        <v>0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4.3629450698691565</v>
      </c>
      <c r="Y13" s="43">
        <v>0.51321411115827331</v>
      </c>
      <c r="Z13" s="44">
        <v>0</v>
      </c>
      <c r="AA13" s="50">
        <v>1.6455197118625988</v>
      </c>
      <c r="AB13" s="51">
        <v>0.32910394237251972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51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14</v>
      </c>
      <c r="J14" s="20">
        <f t="shared" si="3"/>
        <v>16</v>
      </c>
      <c r="K14" s="20">
        <f t="shared" si="4"/>
        <v>41</v>
      </c>
      <c r="L14" s="20">
        <f t="shared" si="5"/>
        <v>19</v>
      </c>
      <c r="M14" s="20"/>
      <c r="N14" s="25" t="s">
        <v>27</v>
      </c>
      <c r="O14" s="47" t="s">
        <v>123</v>
      </c>
      <c r="P14" s="43">
        <v>-2.7027027027026973E-2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3.1601611032526602</v>
      </c>
      <c r="Y14" s="43">
        <v>0.30257786781463664</v>
      </c>
      <c r="Z14" s="44">
        <v>4.6011111111111114E-2</v>
      </c>
      <c r="AA14" s="50">
        <v>2.4161681567573128</v>
      </c>
      <c r="AB14" s="51">
        <v>0.48323363135146247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54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31</v>
      </c>
      <c r="L15" s="20">
        <f t="shared" si="5"/>
        <v>3</v>
      </c>
      <c r="M15" s="20"/>
      <c r="N15" s="25" t="s">
        <v>28</v>
      </c>
      <c r="O15" s="47" t="s">
        <v>124</v>
      </c>
      <c r="P15" s="43">
        <v>-3.0303030303030165E-2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2.1529510472428135</v>
      </c>
      <c r="Y15" s="43">
        <v>0.4582653198653206</v>
      </c>
      <c r="Z15" s="44">
        <v>6.2521874999999991E-2</v>
      </c>
      <c r="AA15" s="50">
        <v>5.2970966904493952</v>
      </c>
      <c r="AB15" s="51">
        <v>1.0594193380898789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43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7</v>
      </c>
      <c r="J16" s="20">
        <f t="shared" si="3"/>
        <v>5</v>
      </c>
      <c r="K16" s="20">
        <f t="shared" si="4"/>
        <v>30</v>
      </c>
      <c r="L16" s="20">
        <f t="shared" si="5"/>
        <v>8</v>
      </c>
      <c r="M16" s="20"/>
      <c r="N16" s="25" t="s">
        <v>29</v>
      </c>
      <c r="O16" s="47" t="s">
        <v>125</v>
      </c>
      <c r="P16" s="43">
        <v>-5.8479532163743242E-3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2.4794338523056374</v>
      </c>
      <c r="Y16" s="43">
        <v>0.46551199009116934</v>
      </c>
      <c r="Z16" s="44">
        <v>6.4985294117647058E-2</v>
      </c>
      <c r="AA16" s="50">
        <v>3.6614902002629597</v>
      </c>
      <c r="AB16" s="51">
        <v>0.73229804005259203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49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26</v>
      </c>
      <c r="J17" s="20">
        <f t="shared" si="3"/>
        <v>21</v>
      </c>
      <c r="K17" s="20">
        <f t="shared" si="4"/>
        <v>19</v>
      </c>
      <c r="L17" s="20">
        <f t="shared" si="5"/>
        <v>45</v>
      </c>
      <c r="M17" s="20"/>
      <c r="N17" s="25" t="s">
        <v>30</v>
      </c>
      <c r="O17" s="47" t="s">
        <v>126</v>
      </c>
      <c r="P17" s="43">
        <v>-2.4179620034542326E-2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4.8645006361596703</v>
      </c>
      <c r="Y17" s="43">
        <v>0.21485809606263304</v>
      </c>
      <c r="Z17" s="44">
        <v>9.6902654867256632E-2</v>
      </c>
      <c r="AA17" s="50">
        <v>0.44842262627941265</v>
      </c>
      <c r="AB17" s="51">
        <v>8.9684525255882441E-2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60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42</v>
      </c>
      <c r="J18" s="20">
        <f t="shared" si="3"/>
        <v>24</v>
      </c>
      <c r="K18" s="20">
        <f t="shared" si="4"/>
        <v>43</v>
      </c>
      <c r="L18" s="20">
        <f t="shared" si="5"/>
        <v>56</v>
      </c>
      <c r="M18" s="20"/>
      <c r="N18" s="25" t="s">
        <v>31</v>
      </c>
      <c r="O18" s="47" t="s">
        <v>127</v>
      </c>
      <c r="P18" s="43">
        <v>-8.2847141190198426E-2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8.0072785626376568</v>
      </c>
      <c r="Y18" s="43">
        <v>0.19130345394736845</v>
      </c>
      <c r="Z18" s="44">
        <v>3.8627226463104333E-2</v>
      </c>
      <c r="AA18" s="50">
        <v>-7.7794832411708259E-2</v>
      </c>
      <c r="AB18" s="51">
        <v>-1.5558966482341563E-2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61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31</v>
      </c>
      <c r="J19" s="20">
        <f t="shared" si="3"/>
        <v>36</v>
      </c>
      <c r="K19" s="20">
        <f t="shared" si="4"/>
        <v>51</v>
      </c>
      <c r="L19" s="20">
        <f t="shared" si="5"/>
        <v>33</v>
      </c>
      <c r="M19" s="20"/>
      <c r="N19" s="25" t="s">
        <v>32</v>
      </c>
      <c r="O19" s="47" t="s">
        <v>128</v>
      </c>
      <c r="P19" s="43">
        <v>-8.6363636363636531E-2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5.1748206704024575</v>
      </c>
      <c r="Y19" s="43">
        <v>0.16009030913511635</v>
      </c>
      <c r="Z19" s="44">
        <v>9.9104477611940307E-3</v>
      </c>
      <c r="AA19" s="50">
        <v>1.098554674487338</v>
      </c>
      <c r="AB19" s="51">
        <v>0.21971093489746751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50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5</v>
      </c>
      <c r="J20" s="20">
        <f t="shared" si="3"/>
        <v>12</v>
      </c>
      <c r="K20" s="20">
        <f t="shared" si="4"/>
        <v>4</v>
      </c>
      <c r="L20" s="20">
        <f t="shared" si="5"/>
        <v>14</v>
      </c>
      <c r="M20" s="20"/>
      <c r="N20" s="25" t="s">
        <v>33</v>
      </c>
      <c r="O20" s="47" t="s">
        <v>129</v>
      </c>
      <c r="P20" s="43">
        <v>-2.4390243902439046E-2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2.3845542474042665</v>
      </c>
      <c r="Y20" s="43">
        <v>0.37373175486140819</v>
      </c>
      <c r="Z20" s="44">
        <v>0.14169999999999999</v>
      </c>
      <c r="AA20" s="50">
        <v>2.7378969582599431</v>
      </c>
      <c r="AB20" s="51">
        <v>0.54757939165198866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21.5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46</v>
      </c>
      <c r="J21" s="20">
        <f t="shared" si="3"/>
        <v>50</v>
      </c>
      <c r="K21" s="20">
        <f t="shared" si="4"/>
        <v>61</v>
      </c>
      <c r="L21" s="20">
        <f t="shared" si="5"/>
        <v>47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55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39</v>
      </c>
      <c r="J22" s="20">
        <f t="shared" si="3"/>
        <v>41</v>
      </c>
      <c r="K22" s="20">
        <f t="shared" si="4"/>
        <v>61</v>
      </c>
      <c r="L22" s="20">
        <f t="shared" si="5"/>
        <v>30</v>
      </c>
      <c r="M22" s="20"/>
      <c r="N22" s="25" t="s">
        <v>35</v>
      </c>
      <c r="O22" s="47" t="s">
        <v>131</v>
      </c>
      <c r="P22" s="43">
        <v>-3.2258064516129115E-2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6.9586887320444397</v>
      </c>
      <c r="Y22" s="43">
        <v>0.14617574034443206</v>
      </c>
      <c r="Z22" s="44">
        <v>0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48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16</v>
      </c>
      <c r="J23" s="20">
        <f t="shared" si="3"/>
        <v>14</v>
      </c>
      <c r="K23" s="20">
        <f t="shared" si="4"/>
        <v>2</v>
      </c>
      <c r="L23" s="20">
        <f t="shared" si="5"/>
        <v>28</v>
      </c>
      <c r="M23" s="20"/>
      <c r="N23" s="25" t="s">
        <v>36</v>
      </c>
      <c r="O23" s="47" t="s">
        <v>132</v>
      </c>
      <c r="P23" s="43">
        <v>-2.3684210526315752E-2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3.2872415246555748</v>
      </c>
      <c r="Y23" s="43">
        <v>0.32941176470588235</v>
      </c>
      <c r="Z23" s="44">
        <v>0.1509056603773585</v>
      </c>
      <c r="AA23" s="50">
        <v>1.4593691669041631</v>
      </c>
      <c r="AB23" s="51">
        <v>0.29187383338083261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53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21.5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</v>
      </c>
      <c r="L25" s="20">
        <f t="shared" si="5"/>
        <v>57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-0.12956068659051045</v>
      </c>
      <c r="AB25" s="51">
        <v>-2.5912137318102046E-2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21.5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54</v>
      </c>
      <c r="J26" s="20">
        <f t="shared" si="3"/>
        <v>51</v>
      </c>
      <c r="K26" s="20">
        <f t="shared" si="4"/>
        <v>36</v>
      </c>
      <c r="L26" s="20">
        <f t="shared" si="5"/>
        <v>51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14.161176942086943</v>
      </c>
      <c r="Y26" s="43">
        <v>9.0217633628793745E-2</v>
      </c>
      <c r="Z26" s="44">
        <v>5.1921126760563381E-2</v>
      </c>
      <c r="AA26" s="50">
        <v>0.10790565968683907</v>
      </c>
      <c r="AB26" s="51">
        <v>2.158113193736777E-2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21.5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61</v>
      </c>
      <c r="J27" s="20">
        <f t="shared" si="3"/>
        <v>62</v>
      </c>
      <c r="K27" s="20">
        <f t="shared" si="4"/>
        <v>61</v>
      </c>
      <c r="L27" s="20">
        <f t="shared" si="5"/>
        <v>67</v>
      </c>
      <c r="M27" s="20"/>
      <c r="N27" s="25" t="s">
        <v>40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37.399777044530374</v>
      </c>
      <c r="Y27" s="43">
        <v>9.5455610926541562E-3</v>
      </c>
      <c r="Z27" s="44">
        <v>0</v>
      </c>
      <c r="AA27" s="50">
        <v>-0.63753206587011002</v>
      </c>
      <c r="AB27" s="51">
        <v>-0.127506413174022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21.5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49</v>
      </c>
      <c r="J28" s="20">
        <f t="shared" si="3"/>
        <v>60</v>
      </c>
      <c r="K28" s="20">
        <f t="shared" si="4"/>
        <v>37</v>
      </c>
      <c r="L28" s="20">
        <f t="shared" si="5"/>
        <v>60</v>
      </c>
      <c r="M28" s="20"/>
      <c r="N28" s="25" t="s">
        <v>41</v>
      </c>
      <c r="O28" s="47" t="s">
        <v>136</v>
      </c>
      <c r="P28" s="43">
        <v>0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9.7518640221984452</v>
      </c>
      <c r="Y28" s="43">
        <v>1.9108649999999984E-2</v>
      </c>
      <c r="Z28" s="44">
        <v>4.9719230769230766E-2</v>
      </c>
      <c r="AA28" s="50">
        <v>-0.20555525808581421</v>
      </c>
      <c r="AB28" s="51">
        <v>-4.1111051617162886E-2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53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21.5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62</v>
      </c>
      <c r="J30" s="20">
        <f t="shared" si="3"/>
        <v>58</v>
      </c>
      <c r="K30" s="20">
        <f t="shared" si="4"/>
        <v>24</v>
      </c>
      <c r="L30" s="20">
        <f t="shared" si="5"/>
        <v>52</v>
      </c>
      <c r="M30" s="20"/>
      <c r="N30" s="25" t="s">
        <v>43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68.330181749965575</v>
      </c>
      <c r="Y30" s="43">
        <v>2.8140226837531302E-2</v>
      </c>
      <c r="Z30" s="44">
        <v>7.5301204819277101E-2</v>
      </c>
      <c r="AA30" s="50">
        <v>9.7530669606566534E-2</v>
      </c>
      <c r="AB30" s="51">
        <v>1.9506133921313396E-2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42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51</v>
      </c>
      <c r="J31" s="20">
        <f t="shared" si="3"/>
        <v>39</v>
      </c>
      <c r="K31" s="20">
        <f t="shared" si="4"/>
        <v>13</v>
      </c>
      <c r="L31" s="20">
        <f t="shared" si="5"/>
        <v>62</v>
      </c>
      <c r="M31" s="20"/>
      <c r="N31" s="25" t="s">
        <v>44</v>
      </c>
      <c r="O31" s="47" t="s">
        <v>138</v>
      </c>
      <c r="P31" s="43">
        <v>-3.8809831824061503E-3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9.9769828468020343</v>
      </c>
      <c r="Y31" s="43">
        <v>0.14806911725655325</v>
      </c>
      <c r="Z31" s="44">
        <v>0.1039198051948052</v>
      </c>
      <c r="AA31" s="50">
        <v>-0.25215641786886223</v>
      </c>
      <c r="AB31" s="51">
        <v>-5.0431283573772467E-2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21.5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56</v>
      </c>
      <c r="J32" s="20" t="str">
        <f t="shared" si="3"/>
        <v/>
      </c>
      <c r="K32" s="20">
        <f t="shared" si="4"/>
        <v>18</v>
      </c>
      <c r="L32" s="20">
        <f t="shared" si="5"/>
        <v>63</v>
      </c>
      <c r="M32" s="20"/>
      <c r="N32" s="25" t="s">
        <v>45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18.315107804197694</v>
      </c>
      <c r="Y32" s="43" t="s">
        <v>116</v>
      </c>
      <c r="Z32" s="44">
        <v>9.7124999999999989E-2</v>
      </c>
      <c r="AA32" s="50">
        <v>-0.35852734648147044</v>
      </c>
      <c r="AB32" s="51">
        <v>-7.1705469296294067E-2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53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21.5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40</v>
      </c>
      <c r="J34" s="20">
        <f t="shared" si="3"/>
        <v>40</v>
      </c>
      <c r="K34" s="20">
        <f t="shared" si="4"/>
        <v>27</v>
      </c>
      <c r="L34" s="20">
        <f t="shared" si="5"/>
        <v>41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21.5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41</v>
      </c>
      <c r="J35" s="20">
        <f t="shared" si="3"/>
        <v>49</v>
      </c>
      <c r="K35" s="20">
        <f t="shared" si="4"/>
        <v>21</v>
      </c>
      <c r="L35" s="20">
        <f t="shared" si="5"/>
        <v>59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7.2829390700219907</v>
      </c>
      <c r="Y35" s="43">
        <v>0.11346620072686606</v>
      </c>
      <c r="Z35" s="44">
        <v>9.4585806451612894E-2</v>
      </c>
      <c r="AA35" s="50">
        <v>-0.17728721113874835</v>
      </c>
      <c r="AB35" s="51">
        <v>-3.5457442227749714E-2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53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21.5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25</v>
      </c>
      <c r="J37" s="20">
        <f t="shared" si="3"/>
        <v>42</v>
      </c>
      <c r="K37" s="20">
        <f t="shared" si="4"/>
        <v>16</v>
      </c>
      <c r="L37" s="20">
        <f t="shared" si="5"/>
        <v>38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53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44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36</v>
      </c>
      <c r="J39" s="20">
        <f t="shared" si="6"/>
        <v>53</v>
      </c>
      <c r="K39" s="20">
        <f t="shared" si="7"/>
        <v>48</v>
      </c>
      <c r="L39" s="20">
        <f t="shared" si="8"/>
        <v>34</v>
      </c>
      <c r="M39" s="20"/>
      <c r="N39" s="25" t="s">
        <v>52</v>
      </c>
      <c r="O39" s="47" t="s">
        <v>130</v>
      </c>
      <c r="P39" s="43">
        <v>-1.4084507042253502E-2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5.7593232651918926</v>
      </c>
      <c r="Y39" s="43">
        <v>6.9345807844548663E-2</v>
      </c>
      <c r="Z39" s="44">
        <v>2.145E-2</v>
      </c>
      <c r="AA39" s="50">
        <v>0.95569820303687036</v>
      </c>
      <c r="AB39" s="51">
        <v>0.19113964060737376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58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32</v>
      </c>
      <c r="J40" s="20">
        <f t="shared" si="6"/>
        <v>4</v>
      </c>
      <c r="K40" s="20">
        <f t="shared" si="7"/>
        <v>46</v>
      </c>
      <c r="L40" s="20">
        <f t="shared" si="8"/>
        <v>25</v>
      </c>
      <c r="M40" s="20"/>
      <c r="N40" s="25" t="s">
        <v>53</v>
      </c>
      <c r="O40" s="47" t="s">
        <v>143</v>
      </c>
      <c r="P40" s="43">
        <v>-5.6074766355140193E-2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5.1887534466868441</v>
      </c>
      <c r="Y40" s="43">
        <v>0.49747174589392967</v>
      </c>
      <c r="Z40" s="44">
        <v>2.9691089108910891E-2</v>
      </c>
      <c r="AA40" s="50">
        <v>1.7170072061200163</v>
      </c>
      <c r="AB40" s="51">
        <v>0.34340144122400318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1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19</v>
      </c>
      <c r="J41" s="20" t="str">
        <f t="shared" si="6"/>
        <v/>
      </c>
      <c r="K41" s="20">
        <f t="shared" si="7"/>
        <v>22</v>
      </c>
      <c r="L41" s="20">
        <f t="shared" si="8"/>
        <v>18</v>
      </c>
      <c r="M41" s="20"/>
      <c r="N41" s="25" t="s">
        <v>54</v>
      </c>
      <c r="O41" s="47" t="s">
        <v>144</v>
      </c>
      <c r="P41" s="43">
        <v>6.9930069930070005E-2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4.2871554513286556</v>
      </c>
      <c r="Y41" s="43" t="s">
        <v>116</v>
      </c>
      <c r="Z41" s="44">
        <v>8.4915032679738559E-2</v>
      </c>
      <c r="AA41" s="50">
        <v>2.4532487772654656</v>
      </c>
      <c r="AB41" s="51">
        <v>0.49064975545309308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21.5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59</v>
      </c>
      <c r="J42" s="20">
        <f t="shared" si="6"/>
        <v>54</v>
      </c>
      <c r="K42" s="20">
        <f t="shared" si="7"/>
        <v>50</v>
      </c>
      <c r="L42" s="20">
        <f t="shared" si="8"/>
        <v>65</v>
      </c>
      <c r="M42" s="20"/>
      <c r="N42" s="25" t="s">
        <v>55</v>
      </c>
      <c r="O42" s="47" t="s">
        <v>145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30.564618099581839</v>
      </c>
      <c r="Y42" s="43">
        <v>5.9483159094609966E-2</v>
      </c>
      <c r="Z42" s="44">
        <v>1.7258620689655172E-2</v>
      </c>
      <c r="AA42" s="50">
        <v>-0.49765463454728898</v>
      </c>
      <c r="AB42" s="51">
        <v>-9.9530926909457751E-2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53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21.5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33</v>
      </c>
      <c r="J44" s="20">
        <f t="shared" si="6"/>
        <v>18</v>
      </c>
      <c r="K44" s="20">
        <f t="shared" si="7"/>
        <v>12</v>
      </c>
      <c r="L44" s="20">
        <f t="shared" si="8"/>
        <v>36</v>
      </c>
      <c r="M44" s="20"/>
      <c r="N44" s="25" t="s">
        <v>57</v>
      </c>
      <c r="O44" s="47" t="s">
        <v>132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53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53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43</v>
      </c>
      <c r="J46" s="20">
        <f t="shared" si="6"/>
        <v>38</v>
      </c>
      <c r="K46" s="20">
        <f t="shared" si="7"/>
        <v>8</v>
      </c>
      <c r="L46" s="20">
        <f t="shared" si="8"/>
        <v>54</v>
      </c>
      <c r="M46" s="20"/>
      <c r="N46" s="25" t="s">
        <v>59</v>
      </c>
      <c r="O46" s="47" t="s">
        <v>146</v>
      </c>
      <c r="P46" s="43">
        <v>-2.9411764705882359E-2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8.0469669776175454</v>
      </c>
      <c r="Y46" s="43">
        <v>0.15635475852272721</v>
      </c>
      <c r="Z46" s="44">
        <v>0.12120303030303034</v>
      </c>
      <c r="AA46" s="50">
        <v>-1.1112734267466395E-2</v>
      </c>
      <c r="AB46" s="51">
        <v>-2.2225468534933235E-3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53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62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57</v>
      </c>
      <c r="J48" s="20">
        <f t="shared" si="6"/>
        <v>56</v>
      </c>
      <c r="K48" s="20">
        <f t="shared" si="7"/>
        <v>47</v>
      </c>
      <c r="L48" s="20">
        <f t="shared" si="8"/>
        <v>64</v>
      </c>
      <c r="M48" s="20"/>
      <c r="N48" s="25" t="s">
        <v>61</v>
      </c>
      <c r="O48" s="47" t="s">
        <v>147</v>
      </c>
      <c r="P48" s="43">
        <v>-9.9137931034482762E-2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27.360078982881262</v>
      </c>
      <c r="Y48" s="43">
        <v>4.1895805761987127E-2</v>
      </c>
      <c r="Z48" s="44">
        <v>2.1789473684210529E-2</v>
      </c>
      <c r="AA48" s="50">
        <v>-0.36782539532783043</v>
      </c>
      <c r="AB48" s="51">
        <v>-7.3565079065566197E-2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21.5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63</v>
      </c>
      <c r="J49" s="20" t="str">
        <f t="shared" si="6"/>
        <v/>
      </c>
      <c r="K49" s="20">
        <f t="shared" si="7"/>
        <v>52</v>
      </c>
      <c r="L49" s="20">
        <f t="shared" si="8"/>
        <v>70</v>
      </c>
      <c r="M49" s="20"/>
      <c r="N49" s="25" t="s">
        <v>62</v>
      </c>
      <c r="O49" s="47" t="s">
        <v>148</v>
      </c>
      <c r="P49" s="43">
        <v>0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903.80230368971138</v>
      </c>
      <c r="Y49" s="43" t="s">
        <v>116</v>
      </c>
      <c r="Z49" s="44">
        <v>9.1500000000000001E-3</v>
      </c>
      <c r="AA49" s="50">
        <v>-0.8027243495950247</v>
      </c>
      <c r="AB49" s="51">
        <v>-0.16054486991900496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59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29</v>
      </c>
      <c r="J50" s="20">
        <f t="shared" si="6"/>
        <v>32</v>
      </c>
      <c r="K50" s="20">
        <f t="shared" si="7"/>
        <v>7</v>
      </c>
      <c r="L50" s="20">
        <f t="shared" si="8"/>
        <v>42</v>
      </c>
      <c r="M50" s="20"/>
      <c r="N50" s="25" t="s">
        <v>63</v>
      </c>
      <c r="O50" s="47" t="s">
        <v>149</v>
      </c>
      <c r="P50" s="43">
        <v>-6.3348416289592868E-2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5.0897674846015848</v>
      </c>
      <c r="Y50" s="43">
        <v>0.16801581039755364</v>
      </c>
      <c r="Z50" s="44">
        <v>0.1212463768115942</v>
      </c>
      <c r="AA50" s="50">
        <v>0.55407209635916899</v>
      </c>
      <c r="AB50" s="51">
        <v>0.11081441927183389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41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24</v>
      </c>
      <c r="J51" s="20">
        <f t="shared" si="6"/>
        <v>27</v>
      </c>
      <c r="K51" s="20">
        <f t="shared" si="7"/>
        <v>26</v>
      </c>
      <c r="L51" s="20">
        <f t="shared" si="8"/>
        <v>24</v>
      </c>
      <c r="M51" s="20"/>
      <c r="N51" s="25" t="s">
        <v>64</v>
      </c>
      <c r="O51" s="47" t="s">
        <v>150</v>
      </c>
      <c r="P51" s="43">
        <v>-3.558718861210064E-3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4.7112634441452492</v>
      </c>
      <c r="Y51" s="43">
        <v>0.17955774631872257</v>
      </c>
      <c r="Z51" s="44">
        <v>7.1468571428571423E-2</v>
      </c>
      <c r="AA51" s="50">
        <v>1.8304369975951897</v>
      </c>
      <c r="AB51" s="51">
        <v>0.3660873995190379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21.5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28</v>
      </c>
      <c r="J52" s="20">
        <f t="shared" si="6"/>
        <v>59</v>
      </c>
      <c r="K52" s="20">
        <f t="shared" si="7"/>
        <v>32</v>
      </c>
      <c r="L52" s="20">
        <f t="shared" si="8"/>
        <v>5</v>
      </c>
      <c r="M52" s="20"/>
      <c r="N52" s="25" t="s">
        <v>65</v>
      </c>
      <c r="O52" s="47" t="s">
        <v>143</v>
      </c>
      <c r="P52" s="43">
        <v>0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4.9699125700708331</v>
      </c>
      <c r="Y52" s="43">
        <v>2.530917457578372E-2</v>
      </c>
      <c r="Z52" s="44">
        <v>5.9421782178217815E-2</v>
      </c>
      <c r="AA52" s="50">
        <v>4.6955436335391196</v>
      </c>
      <c r="AB52" s="51">
        <v>0.93910872670782397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21.5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48</v>
      </c>
      <c r="J53" s="20">
        <f t="shared" si="6"/>
        <v>47</v>
      </c>
      <c r="K53" s="20">
        <f t="shared" si="7"/>
        <v>25</v>
      </c>
      <c r="L53" s="20">
        <f t="shared" si="8"/>
        <v>61</v>
      </c>
      <c r="M53" s="20"/>
      <c r="N53" s="25" t="s">
        <v>66</v>
      </c>
      <c r="O53" s="47" t="s">
        <v>151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8.9547269537250802</v>
      </c>
      <c r="Y53" s="43">
        <v>0.12447809067868204</v>
      </c>
      <c r="Z53" s="44">
        <v>7.4582089552238814E-2</v>
      </c>
      <c r="AA53" s="50">
        <v>-0.21723039991839366</v>
      </c>
      <c r="AB53" s="51">
        <v>-4.3446079983678887E-2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2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58</v>
      </c>
      <c r="J54" s="20">
        <f t="shared" si="6"/>
        <v>57</v>
      </c>
      <c r="K54" s="20">
        <f t="shared" si="7"/>
        <v>39</v>
      </c>
      <c r="L54" s="20">
        <f t="shared" si="8"/>
        <v>69</v>
      </c>
      <c r="M54" s="20"/>
      <c r="N54" s="25" t="s">
        <v>67</v>
      </c>
      <c r="O54" s="47" t="s">
        <v>152</v>
      </c>
      <c r="P54" s="43">
        <v>4.1318899264524145E-3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29.420095698359425</v>
      </c>
      <c r="Y54" s="43">
        <v>3.8897303217266456E-2</v>
      </c>
      <c r="Z54" s="44">
        <v>4.8203275450580209E-2</v>
      </c>
      <c r="AA54" s="50">
        <v>-0.78625307307888692</v>
      </c>
      <c r="AB54" s="51">
        <v>-0.15725061461577727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53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60</v>
      </c>
      <c r="J56" s="20" t="str">
        <f t="shared" si="6"/>
        <v/>
      </c>
      <c r="K56" s="20">
        <f t="shared" si="7"/>
        <v>61</v>
      </c>
      <c r="L56" s="20">
        <f t="shared" si="8"/>
        <v>44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21.5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30</v>
      </c>
      <c r="J57" s="20">
        <f t="shared" si="6"/>
        <v>55</v>
      </c>
      <c r="K57" s="20">
        <f t="shared" si="7"/>
        <v>29</v>
      </c>
      <c r="L57" s="20">
        <f t="shared" si="8"/>
        <v>40</v>
      </c>
      <c r="M57" s="20"/>
      <c r="N57" s="25" t="s">
        <v>70</v>
      </c>
      <c r="O57" s="47" t="s">
        <v>153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5.1116456970883846</v>
      </c>
      <c r="Y57" s="43">
        <v>5.5080125195618085E-2</v>
      </c>
      <c r="Z57" s="44">
        <v>6.8027210884353748E-2</v>
      </c>
      <c r="AA57" s="50">
        <v>0.62802635249946115</v>
      </c>
      <c r="AB57" s="51">
        <v>0.12560527049989223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21.5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52</v>
      </c>
      <c r="J58" s="20">
        <f t="shared" si="6"/>
        <v>28</v>
      </c>
      <c r="K58" s="20">
        <f t="shared" si="7"/>
        <v>14.5</v>
      </c>
      <c r="L58" s="20">
        <f t="shared" si="8"/>
        <v>39</v>
      </c>
      <c r="M58" s="20"/>
      <c r="N58" s="25" t="s">
        <v>71</v>
      </c>
      <c r="O58" s="47" t="s">
        <v>154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21.5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</v>
      </c>
      <c r="L59" s="20">
        <f t="shared" si="8"/>
        <v>66</v>
      </c>
      <c r="M59" s="20"/>
      <c r="N59" s="25" t="s">
        <v>72</v>
      </c>
      <c r="O59" s="47" t="s">
        <v>155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-0.54545454545454541</v>
      </c>
      <c r="AB59" s="51">
        <v>-0.10909090909090924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56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11</v>
      </c>
      <c r="J60" s="20">
        <f t="shared" si="6"/>
        <v>17</v>
      </c>
      <c r="K60" s="20">
        <f t="shared" si="7"/>
        <v>61</v>
      </c>
      <c r="L60" s="20">
        <f t="shared" si="8"/>
        <v>7</v>
      </c>
      <c r="M60" s="20"/>
      <c r="N60" s="25" t="s">
        <v>73</v>
      </c>
      <c r="O60" s="47" t="s">
        <v>156</v>
      </c>
      <c r="P60" s="43">
        <v>-4.166666666666663E-2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2.8251222441893606</v>
      </c>
      <c r="Y60" s="43">
        <v>0.28455705633802802</v>
      </c>
      <c r="Z60" s="44">
        <v>0</v>
      </c>
      <c r="AA60" s="50">
        <v>4.5084530543549812</v>
      </c>
      <c r="AB60" s="51">
        <v>0.90169061087099633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53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21.5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13</v>
      </c>
      <c r="J62" s="20">
        <f t="shared" si="6"/>
        <v>8</v>
      </c>
      <c r="K62" s="20">
        <f t="shared" si="7"/>
        <v>61</v>
      </c>
      <c r="L62" s="20">
        <f t="shared" si="8"/>
        <v>2</v>
      </c>
      <c r="M62" s="20"/>
      <c r="N62" s="25" t="s">
        <v>75</v>
      </c>
      <c r="O62" s="47" t="s">
        <v>157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3">
        <v>0.45035813233376787</v>
      </c>
      <c r="Z62" s="44">
        <v>0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53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21.5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50</v>
      </c>
      <c r="J64" s="20">
        <f t="shared" si="6"/>
        <v>44</v>
      </c>
      <c r="K64" s="20">
        <f t="shared" si="7"/>
        <v>45</v>
      </c>
      <c r="L64" s="20">
        <f t="shared" si="8"/>
        <v>50</v>
      </c>
      <c r="M64" s="20"/>
      <c r="N64" s="25" t="s">
        <v>77</v>
      </c>
      <c r="O64" s="47" t="s">
        <v>158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 t="str">
        <f>IFERROR(_xlfn.RANK.AVG(P65,P$5:P$92,'Market Summary'!$XFC$1),"")</f>
        <v/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38</v>
      </c>
      <c r="J65" s="20">
        <f t="shared" si="6"/>
        <v>30</v>
      </c>
      <c r="K65" s="20">
        <f t="shared" si="7"/>
        <v>49</v>
      </c>
      <c r="L65" s="20">
        <f t="shared" si="8"/>
        <v>46</v>
      </c>
      <c r="M65" s="20"/>
      <c r="N65" s="25" t="s">
        <v>78</v>
      </c>
      <c r="O65" s="47">
        <v>59.75</v>
      </c>
      <c r="P65" s="43" t="s">
        <v>116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21.5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55</v>
      </c>
      <c r="J66" s="20">
        <f t="shared" si="6"/>
        <v>48</v>
      </c>
      <c r="K66" s="20">
        <f t="shared" si="7"/>
        <v>34</v>
      </c>
      <c r="L66" s="20">
        <f t="shared" si="8"/>
        <v>58</v>
      </c>
      <c r="M66" s="20"/>
      <c r="N66" s="25" t="s">
        <v>79</v>
      </c>
      <c r="O66" s="47" t="s">
        <v>159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16.010574868285335</v>
      </c>
      <c r="Y66" s="43">
        <v>0.12347138461538427</v>
      </c>
      <c r="Z66" s="44">
        <v>5.3856589147286818E-2</v>
      </c>
      <c r="AA66" s="50">
        <v>-0.14994646806045542</v>
      </c>
      <c r="AB66" s="51">
        <v>-2.9989293612091128E-2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53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47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23</v>
      </c>
      <c r="L68" s="20">
        <f t="shared" si="8"/>
        <v>1</v>
      </c>
      <c r="M68" s="20"/>
      <c r="N68" s="25" t="s">
        <v>81</v>
      </c>
      <c r="O68" s="47" t="s">
        <v>160</v>
      </c>
      <c r="P68" s="43">
        <v>-1.5151515151515138E-2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0.96011804755665109</v>
      </c>
      <c r="Y68" s="43">
        <v>0.68905242905242836</v>
      </c>
      <c r="Z68" s="44">
        <v>7.6961538461538442E-2</v>
      </c>
      <c r="AA68" s="50">
        <v>6.0597366971373976</v>
      </c>
      <c r="AB68" s="51">
        <v>1.2119473394274793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21.5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3</v>
      </c>
      <c r="L69" s="20">
        <f t="shared" si="8"/>
        <v>12</v>
      </c>
      <c r="M69" s="20"/>
      <c r="N69" s="25" t="s">
        <v>82</v>
      </c>
      <c r="O69" s="47" t="s">
        <v>161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2.6540585591231451</v>
      </c>
      <c r="Y69" s="43">
        <v>0.32880145719489928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 t="str">
        <f>IFERROR(_xlfn.RANK.AVG(P70,P$5:P$92,'Market Summary'!$XFC$1),"")</f>
        <v/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12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11</v>
      </c>
      <c r="L70" s="20">
        <f t="shared" ref="L70:L92" si="14">IFERROR(_xlfn.RANK.AVG(AA70,AA$5:AA$92,0),"")</f>
        <v>13</v>
      </c>
      <c r="M70" s="20"/>
      <c r="N70" s="25" t="s">
        <v>83</v>
      </c>
      <c r="O70" s="47">
        <v>0.36</v>
      </c>
      <c r="P70" s="43" t="s">
        <v>116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2.9202528805053016</v>
      </c>
      <c r="Y70" s="43">
        <v>0.15718187239117415</v>
      </c>
      <c r="Z70" s="44">
        <v>0.11106666666666666</v>
      </c>
      <c r="AA70" s="50">
        <v>2.7911662754195863</v>
      </c>
      <c r="AB70" s="51">
        <v>0.5582332550839173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21.5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18</v>
      </c>
      <c r="J71" s="20" t="str">
        <f t="shared" si="12"/>
        <v/>
      </c>
      <c r="K71" s="20">
        <f t="shared" si="13"/>
        <v>17</v>
      </c>
      <c r="L71" s="20">
        <f t="shared" si="14"/>
        <v>16</v>
      </c>
      <c r="M71" s="20"/>
      <c r="N71" s="25" t="s">
        <v>84</v>
      </c>
      <c r="O71" s="47" t="s">
        <v>162</v>
      </c>
      <c r="P71" s="43">
        <v>0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4.1016371653978076</v>
      </c>
      <c r="Y71" s="43" t="s">
        <v>116</v>
      </c>
      <c r="Z71" s="44">
        <v>9.8029411764705879E-2</v>
      </c>
      <c r="AA71" s="50">
        <v>2.5995545944107277</v>
      </c>
      <c r="AB71" s="51">
        <v>0.51991091888214558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57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47</v>
      </c>
      <c r="J72" s="20">
        <f t="shared" si="12"/>
        <v>43</v>
      </c>
      <c r="K72" s="20">
        <f t="shared" si="13"/>
        <v>44</v>
      </c>
      <c r="L72" s="20">
        <f t="shared" si="14"/>
        <v>26</v>
      </c>
      <c r="M72" s="20"/>
      <c r="N72" s="25" t="s">
        <v>85</v>
      </c>
      <c r="O72" s="47" t="s">
        <v>125</v>
      </c>
      <c r="P72" s="43">
        <v>-5.555555555555558E-2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8.5859141405863895</v>
      </c>
      <c r="Y72" s="43">
        <v>0.14241434308663226</v>
      </c>
      <c r="Z72" s="44">
        <v>3.5329411764705887E-2</v>
      </c>
      <c r="AA72" s="50">
        <v>1.6487387249116345</v>
      </c>
      <c r="AB72" s="51">
        <v>0.32974774498232695</v>
      </c>
      <c r="XFA72" s="21">
        <v>6.0060000000000009E-2</v>
      </c>
      <c r="XFB72" s="4">
        <v>8.6787728244868756</v>
      </c>
    </row>
    <row r="73" spans="1:28 16381:16382" x14ac:dyDescent="0.25">
      <c r="A73" s="20" t="str">
        <f>IFERROR(_xlfn.RANK.AVG(P73,P$5:P$92,'Market Summary'!$XFC$1),"")</f>
        <v/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14.5</v>
      </c>
      <c r="L73" s="20">
        <f t="shared" si="14"/>
        <v>4</v>
      </c>
      <c r="M73" s="20"/>
      <c r="N73" s="25" t="s">
        <v>86</v>
      </c>
      <c r="O73" s="47">
        <v>0.2</v>
      </c>
      <c r="P73" s="43" t="s">
        <v>116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21.5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35</v>
      </c>
      <c r="J74" s="20">
        <f t="shared" si="12"/>
        <v>33</v>
      </c>
      <c r="K74" s="20">
        <f t="shared" si="13"/>
        <v>40</v>
      </c>
      <c r="L74" s="20">
        <f t="shared" si="14"/>
        <v>43</v>
      </c>
      <c r="M74" s="20"/>
      <c r="N74" s="25" t="s">
        <v>87</v>
      </c>
      <c r="O74" s="47" t="s">
        <v>154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5.5725729067902448</v>
      </c>
      <c r="Y74" s="43">
        <v>0.16771277997364953</v>
      </c>
      <c r="Z74" s="44">
        <v>4.8067499999999999E-2</v>
      </c>
      <c r="AA74" s="50">
        <v>0.52588446761254692</v>
      </c>
      <c r="AB74" s="51">
        <v>0.10517689352250947</v>
      </c>
      <c r="XFA74" s="21">
        <v>9.6134999999999998E-2</v>
      </c>
      <c r="XFB74" s="4">
        <v>1.6038460530961747</v>
      </c>
    </row>
    <row r="75" spans="1:28 16381:1638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53</v>
      </c>
      <c r="J75" s="20">
        <f t="shared" si="12"/>
        <v>35</v>
      </c>
      <c r="K75" s="20">
        <f t="shared" si="13"/>
        <v>61</v>
      </c>
      <c r="L75" s="20">
        <f t="shared" si="14"/>
        <v>49</v>
      </c>
      <c r="M75" s="20"/>
      <c r="N75" s="25" t="s">
        <v>88</v>
      </c>
      <c r="O75" s="47">
        <v>0.48</v>
      </c>
      <c r="P75" s="43" t="s">
        <v>116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11.588834621484105</v>
      </c>
      <c r="Y75" s="43">
        <v>0.16075980578104843</v>
      </c>
      <c r="Z75" s="44">
        <v>0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8</v>
      </c>
      <c r="J76" s="20">
        <f t="shared" si="12"/>
        <v>23</v>
      </c>
      <c r="K76" s="20">
        <f t="shared" si="13"/>
        <v>61</v>
      </c>
      <c r="L76" s="20">
        <f t="shared" si="14"/>
        <v>10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 t="str">
        <f>IFERROR(_xlfn.RANK.AVG(P77,P$5:P$92,'Market Summary'!$XFC$1),"")</f>
        <v/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21</v>
      </c>
      <c r="J77" s="20">
        <f t="shared" si="12"/>
        <v>22</v>
      </c>
      <c r="K77" s="20">
        <f t="shared" si="13"/>
        <v>61</v>
      </c>
      <c r="L77" s="20">
        <f t="shared" si="14"/>
        <v>23</v>
      </c>
      <c r="M77" s="20"/>
      <c r="N77" s="25" t="s">
        <v>90</v>
      </c>
      <c r="O77" s="47">
        <v>0.2</v>
      </c>
      <c r="P77" s="43" t="s">
        <v>116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21.5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22</v>
      </c>
      <c r="J78" s="20">
        <f t="shared" si="12"/>
        <v>52</v>
      </c>
      <c r="K78" s="20">
        <f t="shared" si="13"/>
        <v>61</v>
      </c>
      <c r="L78" s="20">
        <f t="shared" si="14"/>
        <v>21</v>
      </c>
      <c r="M78" s="20"/>
      <c r="N78" s="25" t="s">
        <v>91</v>
      </c>
      <c r="O78" s="47" t="s">
        <v>163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4.5161493690577386</v>
      </c>
      <c r="Y78" s="43">
        <v>7.7198628330256452E-2</v>
      </c>
      <c r="Z78" s="44">
        <v>0</v>
      </c>
      <c r="AA78" s="50">
        <v>1.9836469469156426</v>
      </c>
      <c r="AB78" s="51">
        <v>0.39672938938312852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53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21.5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23</v>
      </c>
      <c r="J80" s="20">
        <f t="shared" si="12"/>
        <v>25</v>
      </c>
      <c r="K80" s="20">
        <f t="shared" si="13"/>
        <v>9</v>
      </c>
      <c r="L80" s="20">
        <f t="shared" si="14"/>
        <v>32</v>
      </c>
      <c r="M80" s="20"/>
      <c r="N80" s="25" t="s">
        <v>93</v>
      </c>
      <c r="O80" s="47" t="s">
        <v>164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21.5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9</v>
      </c>
      <c r="M81" s="20"/>
      <c r="N81" s="25" t="s">
        <v>94</v>
      </c>
      <c r="O81" s="47" t="s">
        <v>165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2.1208770126427878</v>
      </c>
      <c r="Y81" s="43">
        <v>0.2463970695970687</v>
      </c>
      <c r="Z81" s="44">
        <v>0.13327999999999998</v>
      </c>
      <c r="AA81" s="50">
        <v>3.5700485660605397</v>
      </c>
      <c r="AB81" s="51">
        <v>0.71400971321210793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46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15</v>
      </c>
      <c r="J82" s="20">
        <f t="shared" si="12"/>
        <v>61</v>
      </c>
      <c r="K82" s="20">
        <f t="shared" si="13"/>
        <v>61</v>
      </c>
      <c r="L82" s="20">
        <f t="shared" si="14"/>
        <v>17</v>
      </c>
      <c r="M82" s="20"/>
      <c r="N82" s="25" t="s">
        <v>95</v>
      </c>
      <c r="O82" s="47" t="s">
        <v>166</v>
      </c>
      <c r="P82" s="43">
        <v>-1.4534883720930258E-2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3.2453099553975631</v>
      </c>
      <c r="Y82" s="43">
        <v>1.7598393378773631E-2</v>
      </c>
      <c r="Z82" s="44">
        <v>0</v>
      </c>
      <c r="AA82" s="50">
        <v>2.4735578371710987</v>
      </c>
      <c r="AB82" s="51">
        <v>0.49471156743421973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52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37</v>
      </c>
      <c r="J83" s="20">
        <f t="shared" si="12"/>
        <v>31</v>
      </c>
      <c r="K83" s="20">
        <f t="shared" si="13"/>
        <v>35</v>
      </c>
      <c r="L83" s="20">
        <f t="shared" si="14"/>
        <v>48</v>
      </c>
      <c r="M83" s="20"/>
      <c r="N83" s="25" t="s">
        <v>96</v>
      </c>
      <c r="O83" s="47" t="s">
        <v>167</v>
      </c>
      <c r="P83" s="43">
        <v>-2.8481012658227889E-2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5.9756582704766492</v>
      </c>
      <c r="Y83" s="43">
        <v>0.16853805004688177</v>
      </c>
      <c r="Z83" s="44">
        <v>5.3744625407166124E-2</v>
      </c>
      <c r="AA83" s="50">
        <v>0.24552466270907947</v>
      </c>
      <c r="AB83" s="51">
        <v>4.9104932541815804E-2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21.5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27</v>
      </c>
      <c r="J84" s="20" t="str">
        <f t="shared" si="12"/>
        <v/>
      </c>
      <c r="K84" s="20" t="str">
        <f t="shared" si="13"/>
        <v/>
      </c>
      <c r="L84" s="20">
        <f t="shared" si="14"/>
        <v>11</v>
      </c>
      <c r="M84" s="20"/>
      <c r="N84" s="25" t="s">
        <v>97</v>
      </c>
      <c r="O84" s="47" t="s">
        <v>168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21.5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</v>
      </c>
      <c r="L85" s="20">
        <f t="shared" si="14"/>
        <v>22</v>
      </c>
      <c r="M85" s="20"/>
      <c r="N85" s="25" t="s">
        <v>98</v>
      </c>
      <c r="O85" s="47" t="s">
        <v>169</v>
      </c>
      <c r="P85" s="43">
        <v>0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1.9667973992344598</v>
      </c>
      <c r="AB85" s="51">
        <v>0.39335947984689201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21.5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45</v>
      </c>
      <c r="J86" s="20">
        <f t="shared" si="12"/>
        <v>45</v>
      </c>
      <c r="K86" s="20">
        <f t="shared" si="13"/>
        <v>42</v>
      </c>
      <c r="L86" s="20">
        <f t="shared" si="14"/>
        <v>37</v>
      </c>
      <c r="M86" s="20"/>
      <c r="N86" s="25" t="s">
        <v>99</v>
      </c>
      <c r="O86" s="47" t="s">
        <v>170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21.5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17</v>
      </c>
      <c r="J87" s="20">
        <f t="shared" si="12"/>
        <v>26</v>
      </c>
      <c r="K87" s="20">
        <f t="shared" si="13"/>
        <v>1</v>
      </c>
      <c r="L87" s="20">
        <f t="shared" si="14"/>
        <v>31</v>
      </c>
      <c r="M87" s="20"/>
      <c r="N87" s="25" t="s">
        <v>100</v>
      </c>
      <c r="O87" s="47" t="s">
        <v>171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53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21.5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64</v>
      </c>
      <c r="J89" s="20">
        <f t="shared" si="12"/>
        <v>6</v>
      </c>
      <c r="K89" s="20">
        <f t="shared" si="13"/>
        <v>10</v>
      </c>
      <c r="L89" s="20">
        <f t="shared" si="14"/>
        <v>29</v>
      </c>
      <c r="M89" s="20"/>
      <c r="N89" s="25" t="s">
        <v>102</v>
      </c>
      <c r="O89" s="47" t="s">
        <v>172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1517.6215398393949</v>
      </c>
      <c r="Y89" s="43">
        <v>0.46288070028900419</v>
      </c>
      <c r="Z89" s="44">
        <v>0.11293467741935484</v>
      </c>
      <c r="AA89" s="50">
        <v>1.3417157840099705</v>
      </c>
      <c r="AB89" s="51">
        <v>0.26834315680199405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21.5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6</v>
      </c>
      <c r="L90" s="20">
        <f t="shared" si="14"/>
        <v>6</v>
      </c>
      <c r="M90" s="20"/>
      <c r="N90" s="25" t="s">
        <v>103</v>
      </c>
      <c r="O90" s="47" t="s">
        <v>133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173</v>
      </c>
      <c r="Y90" s="43">
        <v>0.41806492965936809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53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 t="str">
        <f>IFERROR(_xlfn.RANK.AVG(P92,P$5:P$92,'Market Summary'!$XFC$1),"")</f>
        <v/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 t="str">
        <f t="shared" si="11"/>
        <v/>
      </c>
      <c r="J92" s="20">
        <f t="shared" si="12"/>
        <v>10</v>
      </c>
      <c r="K92" s="20" t="str">
        <f t="shared" si="13"/>
        <v/>
      </c>
      <c r="L92" s="20" t="str">
        <f t="shared" si="14"/>
        <v/>
      </c>
      <c r="M92" s="20"/>
      <c r="N92" s="25" t="s">
        <v>105</v>
      </c>
      <c r="O92" s="52" t="s">
        <v>116</v>
      </c>
      <c r="P92" s="53" t="s">
        <v>116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 t="s">
        <v>116</v>
      </c>
      <c r="Y92" s="53">
        <v>0.40588066858125582</v>
      </c>
      <c r="Z92" s="54" t="s">
        <v>116</v>
      </c>
      <c r="AA92" s="58" t="s">
        <v>116</v>
      </c>
      <c r="AB92" s="59" t="s">
        <v>116</v>
      </c>
      <c r="XFA92" s="21">
        <v>0</v>
      </c>
      <c r="XFB92" s="4">
        <v>0.77124165879328144</v>
      </c>
    </row>
  </sheetData>
  <sheetProtection algorithmName="SHA-512" hashValue="QaPPfO4VTKHbbM0ywgBqkx3E8AhlNlAjwaF7y+nqgzIHHrQGx/VKUpQVvVPDYXAV9b5sMkeJ8H9aVA4XDKoMAw==" saltValue="s96T1ijlhHQchfgY8QA1kA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2019-10-02T15:20:36Z</dcterms:modified>
</cp:coreProperties>
</file>