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D2CF767B-2E71-40B0-A399-75E1077E5B5F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<sst xmlns="http://schemas.openxmlformats.org/spreadsheetml/2006/main" count="385" uniqueCount="184">
  <si>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</si>
  <si>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</si>
  <si>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</si>
  <si>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</si>
  <si>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</si>
  <si>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</si>
  <si>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</si>
  <si>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</si>
  <si>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</si>
  <si>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</si>
  <si>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</si>
  <si>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</si>
  <si>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</si>
  <si>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</si>
  <si>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</si>
  <si>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</si>
  <si>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</si>
  <si>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</si>
  <si>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</si>
  <si>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</si>
  <si>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</si>
  <si>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</si>
  <si>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</si>
  <si>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</si>
  <si>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</si>
  <si>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</si>
  <si>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</si>
  <si>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</si>
  <si>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</si>
  <si>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</si>
  <si>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</si>
  <si>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</si>
  <si>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</si>
  <si>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</si>
  <si>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</si>
  <si>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</si>
  <si>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</si>
  <si>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</si>
  <si>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</si>
  <si>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</si>
  <si>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</si>
  <si>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</si>
  <si>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</si>
  <si>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</si>
  <si>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</si>
  <si>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</si>
  <si>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</si>
  <si>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</si>
  <si>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</si>
  <si>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</si>
  <si>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</si>
  <si>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</si>
  <si>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</si>
  <si>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</si>
  <si>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</si>
  <si>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</si>
  <si>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</si>
  <si>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</si>
  <si>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</si>
  <si>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</si>
  <si>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</si>
  <si>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</si>
  <si>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</si>
  <si>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</si>
  <si>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</si>
  <si>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</si>
  <si>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</si>
  <si>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</si>
  <si>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</si>
  <si>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</si>
  <si>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</si>
  <si>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</si>
  <si>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</si>
  <si>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</si>
  <si>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</si>
  <si>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</si>
  <si>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</si>
  <si>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</si>
  <si>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</si>
  <si>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</si>
  <si>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</si>
  <si>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</si>
  <si>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</si>
  <si>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</si>
  <si>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</si>
  <si>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</si>
  <si>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</si>
  <si>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</si>
  <si>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</si>
  <si>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</si>
  <si>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</si>
  <si>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</si>
  <si>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</si>
  <si>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</si>
  <si>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</si>
  <si>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</si>
  <si>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</si>
  <si>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</si>
  <si>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</si>
  <si>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</si>
  <si>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</si>
  <si>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</si>
  <si>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</si>
  <si>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</si>
  <si>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</si>
  <si>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</si>
  <si>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</si>
  <si>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</si>
  <si>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</si>
  <si>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</si>
  <si>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</si>
  <si>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</si>
  <si>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</si>
  <si>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</si>
  <si>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</si>
  <si>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16/09/2019 14:40:06.006</t>
  </si>
  <si>
    <t/>
  </si>
  <si>
    <t>0.42</t>
  </si>
  <si>
    <t>52.90</t>
  </si>
  <si>
    <t>44.80</t>
  </si>
  <si>
    <t>2.60</t>
  </si>
  <si>
    <t>7.35</t>
  </si>
  <si>
    <t>8.00</t>
  </si>
  <si>
    <t>5.40</t>
  </si>
  <si>
    <t>1.72</t>
  </si>
  <si>
    <t>1.77</t>
  </si>
  <si>
    <t>28.50</t>
  </si>
  <si>
    <t>35.15</t>
  </si>
  <si>
    <t>2.35</t>
  </si>
  <si>
    <t>6.35</t>
  </si>
  <si>
    <t>7.00</t>
  </si>
  <si>
    <t>0.62</t>
  </si>
  <si>
    <t>19.10</t>
  </si>
  <si>
    <t>1.25</t>
  </si>
  <si>
    <t>37.00</t>
  </si>
  <si>
    <t>12.00</t>
  </si>
  <si>
    <t>51.50</t>
  </si>
  <si>
    <t>16.15</t>
  </si>
  <si>
    <t>155.00</t>
  </si>
  <si>
    <t>14.70</t>
  </si>
  <si>
    <t>7.50</t>
  </si>
  <si>
    <t>23.25</t>
  </si>
  <si>
    <t>4.05</t>
  </si>
  <si>
    <t>5.90</t>
  </si>
  <si>
    <t>1.06</t>
  </si>
  <si>
    <t>6.65</t>
  </si>
  <si>
    <t>29.00</t>
  </si>
  <si>
    <t>18.55</t>
  </si>
  <si>
    <t>1.40</t>
  </si>
  <si>
    <t>11.65</t>
  </si>
  <si>
    <t>22.00</t>
  </si>
  <si>
    <t>9.60</t>
  </si>
  <si>
    <t>13.50</t>
  </si>
  <si>
    <t>0.99</t>
  </si>
  <si>
    <t>13.00</t>
  </si>
  <si>
    <t>1,200.00</t>
  </si>
  <si>
    <t>3.37</t>
  </si>
  <si>
    <t>7.25</t>
  </si>
  <si>
    <t>2.09</t>
  </si>
  <si>
    <t>0.45</t>
  </si>
  <si>
    <t>0.24</t>
  </si>
  <si>
    <t>1.17</t>
  </si>
  <si>
    <t>6.12</t>
  </si>
  <si>
    <t>59.75</t>
  </si>
  <si>
    <t>4.29</t>
  </si>
  <si>
    <t>0.69</t>
  </si>
  <si>
    <t>0.30</t>
  </si>
  <si>
    <t>0.39</t>
  </si>
  <si>
    <t>0.51</t>
  </si>
  <si>
    <t>1.71</t>
  </si>
  <si>
    <t>0.20</t>
  </si>
  <si>
    <t>1.95</t>
  </si>
  <si>
    <t>0.36</t>
  </si>
  <si>
    <t>16.80</t>
  </si>
  <si>
    <t>2.85</t>
  </si>
  <si>
    <t>16.35</t>
  </si>
  <si>
    <t>158.00</t>
  </si>
  <si>
    <t>18.80</t>
  </si>
  <si>
    <t>3.82</t>
  </si>
  <si>
    <t>460.00</t>
  </si>
  <si>
    <t>100.00</t>
  </si>
  <si>
    <t>1.39</t>
  </si>
  <si>
    <t>1.05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</si>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</sst>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NEM</v>
      </c>
      <c r="C3" s="13">
        <f>_xlfn.IFNA(VLOOKUP(B3,'Daily Report'!$N:$AB,MATCH(C$2,'Daily Report'!$N$3:$AB$3,0),FALSE),"")</f>
        <v>9.550561797752799E-2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OKOMUOIL</v>
      </c>
      <c r="C4" s="15">
        <f>_xlfn.IFNA(VLOOKUP(B4,'Daily Report'!$N:$AB,MATCH(C$2,'Daily Report'!$N$3:$AB$3,0),FALSE),"")</f>
        <v>9.2975206611570327E-2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CADBURY</v>
      </c>
      <c r="C5" s="15">
        <f>_xlfn.IFNA(VLOOKUP(B5,'Daily Report'!$N:$AB,MATCH(C$2,'Daily Report'!$N$3:$AB$3,0),FALSE),"")</f>
        <v>8.3720930232558111E-2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LIVESTOCK</v>
      </c>
      <c r="C6" s="15">
        <f>_xlfn.IFNA(VLOOKUP(B6,'Daily Report'!$N:$AB,MATCH(C$2,'Daily Report'!$N$3:$AB$3,0),FALSE),"")</f>
        <v>7.6923076923076872E-2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WEMABANK</v>
      </c>
      <c r="C7" s="15">
        <f>_xlfn.IFNA(VLOOKUP(B7,'Daily Report'!$N:$AB,MATCH(C$2,'Daily Report'!$N$3:$AB$3,0),FALSE),"")</f>
        <v>5.0847457627118731E-2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HONYFLOUR</v>
      </c>
      <c r="C8" s="15">
        <f>_xlfn.IFNA(VLOOKUP(B8,'Daily Report'!$N:$AB,MATCH(C$2,'Daily Report'!$N$3:$AB$3,0),FALSE),"")</f>
        <v>4.2105263157894868E-2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FIDELITYBK</v>
      </c>
      <c r="C9" s="15">
        <f>_xlfn.IFNA(VLOOKUP(B9,'Daily Report'!$N:$AB,MATCH(C$2,'Daily Report'!$N$3:$AB$3,0),FALSE),"")</f>
        <v>4.117647058823537E-2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GUARANTY</v>
      </c>
      <c r="C10" s="15">
        <f>_xlfn.IFNA(VLOOKUP(B10,'Daily Report'!$N:$AB,MATCH(C$2,'Daily Report'!$N$3:$AB$3,0),FALSE),"")</f>
        <v>3.4482758620689724E-2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NASCON</v>
      </c>
      <c r="C11" s="15">
        <f>_xlfn.IFNA(VLOOKUP(B11,'Daily Report'!$N:$AB,MATCH(C$2,'Daily Report'!$N$3:$AB$3,0),FALSE),"")</f>
        <v>2.3622047244094446E-2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LINKASSURE</v>
      </c>
      <c r="C12" s="17">
        <f>_xlfn.IFNA(VLOOKUP(B12,'Daily Report'!$N:$AB,MATCH(C$2,'Daily Report'!$N$3:$AB$3,0),FALSE),"")</f>
        <v>2.0000000000000018E-2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1.0192022350985988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IKEJAHOTEL</v>
      </c>
      <c r="M15" s="13">
        <f>_xlfn.IFNA(VLOOKUP(L15,'Daily Report'!$N:$AB,MATCH(M$14,'Daily Report'!$N$3:$AB$3,0),FALSE),"")</f>
        <v>5.7626229391586916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0.14656020942408376</v>
      </c>
      <c r="L16" s="64" t="str">
        <f>_xlfn.IFNA(VLOOKUP($A4,'Daily Report'!L:$AU,MATCH(M$14,'Daily Report'!$M$3:$XFD$3,0)-12,FALSE),"")</f>
        <v>AIICO</v>
      </c>
      <c r="M16" s="15">
        <f>_xlfn.IFNA(VLOOKUP(L16,'Daily Report'!$N:$AB,MATCH(M$14,'Daily Report'!$N$3:$AB$3,0),FALSE),"")</f>
        <v>5.650476598752622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2.0148331620106488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UPL</v>
      </c>
      <c r="K17" s="15">
        <f>_xlfn.IFNA(VLOOKUP(J17,'Daily Report'!$N:$AB,MATCH(K$14,'Daily Report'!$N$3:$AB$3,0),FALSE),"")</f>
        <v>0.14285714285714285</v>
      </c>
      <c r="L17" s="64" t="str">
        <f>_xlfn.IFNA(VLOOKUP($A5,'Daily Report'!L:$AU,MATCH(M$14,'Daily Report'!$M$3:$XFD$3,0)-12,FALSE),"")</f>
        <v>UPL</v>
      </c>
      <c r="M17" s="15">
        <f>_xlfn.IFNA(VLOOKUP(L17,'Daily Report'!$N:$AB,MATCH(M$14,'Daily Report'!$N$3:$AB$3,0),FALSE),"")</f>
        <v>5.0618562421780826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2.3144223757860245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CUTIX</v>
      </c>
      <c r="K18" s="15">
        <f>_xlfn.IFNA(VLOOKUP(J18,'Daily Report'!$N:$AB,MATCH(K$14,'Daily Report'!$N$3:$AB$3,0),FALSE),"")</f>
        <v>0.14284642857142862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REGALINS</v>
      </c>
      <c r="G19" s="67">
        <f>_xlfn.IFNA(VLOOKUP(F19,'Daily Report'!$N:$AB,MATCH(G$14,'Daily Report'!$N$3:$AB$3,0),FALSE),"")</f>
        <v>2.4998136633266044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0.14029473684210525</v>
      </c>
      <c r="L19" s="64" t="str">
        <f>_xlfn.IFNA(VLOOKUP($A7,'Daily Report'!L:$AU,MATCH(M$14,'Daily Report'!$M$3:$XFD$3,0)-12,FALSE),"")</f>
        <v>FCMB</v>
      </c>
      <c r="M19" s="15">
        <f>_xlfn.IFNA(VLOOKUP(L19,'Daily Report'!$N:$AB,MATCH(M$14,'Daily Report'!$N$3:$AB$3,0),FALSE),"")</f>
        <v>4.8577643632087399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UBA</v>
      </c>
      <c r="G20" s="67">
        <f>_xlfn.IFNA(VLOOKUP(F20,'Daily Report'!$N:$AB,MATCH(G$14,'Daily Report'!$N$3:$AB$3,0),FALSE),"")</f>
        <v>2.5236532451695153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UBA</v>
      </c>
      <c r="K20" s="15">
        <f>_xlfn.IFNA(VLOOKUP(J20,'Daily Report'!$N:$AB,MATCH(K$14,'Daily Report'!$N$3:$AB$3,0),FALSE),"")</f>
        <v>0.13388976377952755</v>
      </c>
      <c r="L20" s="64" t="str">
        <f>_xlfn.IFNA(VLOOKUP($A8,'Daily Report'!L:$AU,MATCH(M$14,'Daily Report'!$M$3:$XFD$3,0)-12,FALSE),"")</f>
        <v>HONYFLOUR</v>
      </c>
      <c r="M20" s="15">
        <f>_xlfn.IFNA(VLOOKUP(L20,'Daily Report'!$N:$AB,MATCH(M$14,'Daily Report'!$N$3:$AB$3,0),FALSE),"")</f>
        <v>4.8106051210853646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FIDELITYBK</v>
      </c>
      <c r="G21" s="67">
        <f>_xlfn.IFNA(VLOOKUP(F21,'Daily Report'!$N:$AB,MATCH(G$14,'Daily Report'!$N$3:$AB$3,0),FALSE),"")</f>
        <v>2.5815281874005755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LASACO</v>
      </c>
      <c r="K21" s="15">
        <f>_xlfn.IFNA(VLOOKUP(J21,'Daily Report'!$N:$AB,MATCH(K$14,'Daily Report'!$N$3:$AB$3,0),FALSE),"")</f>
        <v>0.1333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2.6181664788550054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DANGSUGAR</v>
      </c>
      <c r="K22" s="15">
        <f>_xlfn.IFNA(VLOOKUP(J22,'Daily Report'!$N:$AB,MATCH(K$14,'Daily Report'!$N$3:$AB$3,0),FALSE),"")</f>
        <v>0.13071874999999999</v>
      </c>
      <c r="L22" s="64" t="str">
        <f>_xlfn.IFNA(VLOOKUP($A10,'Daily Report'!L:$AU,MATCH(M$14,'Daily Report'!$M$3:$XFD$3,0)-12,FALSE),"")</f>
        <v>ETERNA</v>
      </c>
      <c r="M22" s="15">
        <f>_xlfn.IFNA(VLOOKUP(L22,'Daily Report'!$N:$AB,MATCH(M$14,'Daily Report'!$N$3:$AB$3,0),FALSE),"")</f>
        <v>3.8105774379584627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2.843634170489084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CONOIL</v>
      </c>
      <c r="K23" s="15">
        <f>_xlfn.IFNA(VLOOKUP(J23,'Daily Report'!$N:$AB,MATCH(K$14,'Daily Report'!$N$3:$AB$3,0),FALSE),"")</f>
        <v>0.11904761904761904</v>
      </c>
      <c r="L23" s="64" t="str">
        <f>_xlfn.IFNA(VLOOKUP($A11,'Daily Report'!L:$AU,MATCH(M$14,'Daily Report'!$M$3:$XFD$3,0)-12,FALSE),"")</f>
        <v>FIDELITYBK</v>
      </c>
      <c r="M23" s="15">
        <f>_xlfn.IFNA(VLOOKUP(L23,'Daily Report'!$N:$AB,MATCH(M$14,'Daily Report'!$N$3:$AB$3,0),FALSE),"")</f>
        <v>3.4771374804785484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2.9472677707027888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JBERGER</v>
      </c>
      <c r="K24" s="17">
        <f>_xlfn.IFNA(VLOOKUP(J24,'Daily Report'!$N:$AB,MATCH(K$14,'Daily Report'!$N$3:$AB$3,0),FALSE),"")</f>
        <v>0.10836927223719676</v>
      </c>
      <c r="L24" s="65" t="str">
        <f>_xlfn.IFNA(VLOOKUP($A12,'Daily Report'!L:$AU,MATCH(M$14,'Daily Report'!$M$3:$XFD$3,0)-12,FALSE),"")</f>
        <v>REGALINS</v>
      </c>
      <c r="M24" s="17">
        <f>_xlfn.IFNA(VLOOKUP(L24,'Daily Report'!$N:$AB,MATCH(M$14,'Daily Report'!$N$3:$AB$3,0),FALSE),"")</f>
        <v>3.0210512543634218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O6" sqref="O6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</v>
      </c>
      <c r="L5" s="20">
        <f>IFERROR(_xlfn.RANK.AVG(AA5,AA$5:AA$92,0),"")</f>
        <v>56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4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7.6923076923076872E-2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-0.63870141515881462</v>
      </c>
      <c r="AB6" s="51">
        <v>-0.12774028303176288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2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44</v>
      </c>
      <c r="J7" s="20">
        <f t="shared" si="3"/>
        <v>34</v>
      </c>
      <c r="K7" s="20">
        <f t="shared" si="4"/>
        <v>33</v>
      </c>
      <c r="L7" s="20">
        <f t="shared" si="5"/>
        <v>55</v>
      </c>
      <c r="M7" s="20"/>
      <c r="N7" s="25" t="s">
        <v>20</v>
      </c>
      <c r="O7" s="47" t="s">
        <v>118</v>
      </c>
      <c r="P7" s="43">
        <v>9.2975206611570327E-2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7.8985112632364558</v>
      </c>
      <c r="Y7" s="43">
        <v>0.16219530880750579</v>
      </c>
      <c r="Z7" s="44">
        <v>5.6748582230623817E-2</v>
      </c>
      <c r="AA7" s="50">
        <v>2.4992358832169659E-2</v>
      </c>
      <c r="AB7" s="51">
        <v>4.9984717664339762E-3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40.5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41</v>
      </c>
      <c r="L8" s="20">
        <f t="shared" si="5"/>
        <v>25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56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40.5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33</v>
      </c>
      <c r="J10" s="20">
        <f t="shared" si="3"/>
        <v>46</v>
      </c>
      <c r="K10" s="20">
        <f t="shared" si="4"/>
        <v>19</v>
      </c>
      <c r="L10" s="20">
        <f t="shared" si="5"/>
        <v>34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5.4255448102673478</v>
      </c>
      <c r="Y10" s="43">
        <v>0.13275218951144896</v>
      </c>
      <c r="Z10" s="44">
        <v>9.6115384615384589E-2</v>
      </c>
      <c r="AA10" s="50">
        <v>0.92749540193935576</v>
      </c>
      <c r="AB10" s="51">
        <v>0.18549908038787111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56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12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19</v>
      </c>
      <c r="M12" s="20"/>
      <c r="N12" s="25" t="s">
        <v>25</v>
      </c>
      <c r="O12" s="47" t="s">
        <v>121</v>
      </c>
      <c r="P12" s="43">
        <v>1.379310344827589E-2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2.6181664788550054</v>
      </c>
      <c r="Y12" s="43">
        <v>0.34698188759201387</v>
      </c>
      <c r="Z12" s="44">
        <v>6.6002721088435384E-2</v>
      </c>
      <c r="AA12" s="50">
        <v>2.387904987057802</v>
      </c>
      <c r="AB12" s="51">
        <v>0.47758099741156035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40.5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19</v>
      </c>
      <c r="J13" s="20">
        <f t="shared" si="3"/>
        <v>3</v>
      </c>
      <c r="K13" s="20">
        <f t="shared" si="4"/>
        <v>61</v>
      </c>
      <c r="L13" s="20">
        <f t="shared" si="5"/>
        <v>22</v>
      </c>
      <c r="M13" s="20"/>
      <c r="N13" s="25" t="s">
        <v>26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3.9217483774104775</v>
      </c>
      <c r="Y13" s="43">
        <v>0.51321411115827331</v>
      </c>
      <c r="Z13" s="44">
        <v>0</v>
      </c>
      <c r="AA13" s="50">
        <v>1.9431406794471413</v>
      </c>
      <c r="AB13" s="51">
        <v>0.38862813588942835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40.5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14</v>
      </c>
      <c r="J14" s="20">
        <f t="shared" si="3"/>
        <v>16</v>
      </c>
      <c r="K14" s="20">
        <f t="shared" si="4"/>
        <v>40</v>
      </c>
      <c r="L14" s="20">
        <f t="shared" si="5"/>
        <v>18</v>
      </c>
      <c r="M14" s="20"/>
      <c r="N14" s="25" t="s">
        <v>27</v>
      </c>
      <c r="O14" s="47" t="s">
        <v>123</v>
      </c>
      <c r="P14" s="43">
        <v>0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3.1601611032526602</v>
      </c>
      <c r="Y14" s="43">
        <v>0.30257786781463664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13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32</v>
      </c>
      <c r="L15" s="20">
        <f t="shared" si="5"/>
        <v>5</v>
      </c>
      <c r="M15" s="20"/>
      <c r="N15" s="25" t="s">
        <v>28</v>
      </c>
      <c r="O15" s="47" t="s">
        <v>124</v>
      </c>
      <c r="P15" s="43">
        <v>1.1764705882352899E-2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2.3144223757860245</v>
      </c>
      <c r="Y15" s="43">
        <v>0.4582653198653206</v>
      </c>
      <c r="Z15" s="44">
        <v>5.8159883720930228E-2</v>
      </c>
      <c r="AA15" s="50">
        <v>4.8577643632087399</v>
      </c>
      <c r="AB15" s="51">
        <v>0.97155287264174817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7</v>
      </c>
      <c r="J16" s="20">
        <f t="shared" si="3"/>
        <v>5</v>
      </c>
      <c r="K16" s="20">
        <f t="shared" si="4"/>
        <v>30</v>
      </c>
      <c r="L16" s="20">
        <f t="shared" si="5"/>
        <v>9</v>
      </c>
      <c r="M16" s="20"/>
      <c r="N16" s="25" t="s">
        <v>29</v>
      </c>
      <c r="O16" s="47" t="s">
        <v>125</v>
      </c>
      <c r="P16" s="43">
        <v>4.117647058823537E-2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2.5815281874005755</v>
      </c>
      <c r="Y16" s="43">
        <v>0.46551199009116934</v>
      </c>
      <c r="Z16" s="44">
        <v>6.241525423728813E-2</v>
      </c>
      <c r="AA16" s="50">
        <v>3.4771374804785484</v>
      </c>
      <c r="AB16" s="51">
        <v>0.69542749609570986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8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29</v>
      </c>
      <c r="J17" s="20">
        <f t="shared" si="3"/>
        <v>21</v>
      </c>
      <c r="K17" s="20">
        <f t="shared" si="4"/>
        <v>20</v>
      </c>
      <c r="L17" s="20">
        <f t="shared" si="5"/>
        <v>45</v>
      </c>
      <c r="M17" s="20"/>
      <c r="N17" s="25" t="s">
        <v>30</v>
      </c>
      <c r="O17" s="47" t="s">
        <v>126</v>
      </c>
      <c r="P17" s="43">
        <v>3.4482758620689724E-2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4.9075493143557738</v>
      </c>
      <c r="Y17" s="43">
        <v>0.21485809606263304</v>
      </c>
      <c r="Z17" s="44">
        <v>9.6052631578947362E-2</v>
      </c>
      <c r="AA17" s="50">
        <v>0.43571716464538257</v>
      </c>
      <c r="AB17" s="51">
        <v>8.7143432929076559E-2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19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41</v>
      </c>
      <c r="J18" s="20">
        <f t="shared" si="3"/>
        <v>24</v>
      </c>
      <c r="K18" s="20">
        <f t="shared" si="4"/>
        <v>42</v>
      </c>
      <c r="L18" s="20">
        <f t="shared" si="5"/>
        <v>54</v>
      </c>
      <c r="M18" s="20"/>
      <c r="N18" s="25" t="s">
        <v>31</v>
      </c>
      <c r="O18" s="47" t="s">
        <v>127</v>
      </c>
      <c r="P18" s="43">
        <v>4.2857142857142261E-3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7.1617262462268094</v>
      </c>
      <c r="Y18" s="43">
        <v>0.19130345394736845</v>
      </c>
      <c r="Z18" s="44">
        <v>4.3187766714082511E-2</v>
      </c>
      <c r="AA18" s="50">
        <v>3.1085720802840999E-2</v>
      </c>
      <c r="AB18" s="51">
        <v>6.2171441605682887E-3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40.5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36</v>
      </c>
      <c r="J19" s="20">
        <f t="shared" si="3"/>
        <v>36</v>
      </c>
      <c r="K19" s="20">
        <f t="shared" si="4"/>
        <v>52</v>
      </c>
      <c r="L19" s="20">
        <f t="shared" si="5"/>
        <v>37</v>
      </c>
      <c r="M19" s="20"/>
      <c r="N19" s="25" t="s">
        <v>32</v>
      </c>
      <c r="O19" s="47" t="s">
        <v>128</v>
      </c>
      <c r="P19" s="43">
        <v>0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6.0501634703710332</v>
      </c>
      <c r="Y19" s="43">
        <v>0.16009030913511635</v>
      </c>
      <c r="Z19" s="44">
        <v>8.4765957446808517E-3</v>
      </c>
      <c r="AA19" s="50">
        <v>0.7949339981785315</v>
      </c>
      <c r="AB19" s="51">
        <v>0.15898679963570639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16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6</v>
      </c>
      <c r="J20" s="20">
        <f t="shared" si="3"/>
        <v>12</v>
      </c>
      <c r="K20" s="20">
        <f t="shared" si="4"/>
        <v>6</v>
      </c>
      <c r="L20" s="20">
        <f t="shared" si="5"/>
        <v>16</v>
      </c>
      <c r="M20" s="20"/>
      <c r="N20" s="25" t="s">
        <v>33</v>
      </c>
      <c r="O20" s="47" t="s">
        <v>129</v>
      </c>
      <c r="P20" s="43">
        <v>7.9365079365079083E-3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2.5236532451695153</v>
      </c>
      <c r="Y20" s="43">
        <v>0.37373175486140819</v>
      </c>
      <c r="Z20" s="44">
        <v>0.13388976377952755</v>
      </c>
      <c r="AA20" s="50">
        <v>2.5318711416629385</v>
      </c>
      <c r="AB20" s="51">
        <v>0.50637422833258761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40.5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46</v>
      </c>
      <c r="J21" s="20">
        <f t="shared" si="3"/>
        <v>50</v>
      </c>
      <c r="K21" s="20">
        <f t="shared" si="4"/>
        <v>61</v>
      </c>
      <c r="L21" s="20">
        <f t="shared" si="5"/>
        <v>47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42</v>
      </c>
      <c r="J22" s="20">
        <f t="shared" si="3"/>
        <v>41</v>
      </c>
      <c r="K22" s="20">
        <f t="shared" si="4"/>
        <v>61</v>
      </c>
      <c r="L22" s="20">
        <f t="shared" si="5"/>
        <v>30</v>
      </c>
      <c r="M22" s="20"/>
      <c r="N22" s="25" t="s">
        <v>35</v>
      </c>
      <c r="O22" s="47" t="s">
        <v>131</v>
      </c>
      <c r="P22" s="43">
        <v>5.0847457627118731E-2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7.1906450231125874</v>
      </c>
      <c r="Y22" s="43">
        <v>0.14617574034443206</v>
      </c>
      <c r="Z22" s="44">
        <v>0</v>
      </c>
      <c r="AA22" s="50">
        <v>1.1211480834870935</v>
      </c>
      <c r="AB22" s="51">
        <v>0.2242296166974187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20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17</v>
      </c>
      <c r="J23" s="20">
        <f t="shared" si="3"/>
        <v>14</v>
      </c>
      <c r="K23" s="20">
        <f t="shared" si="4"/>
        <v>2</v>
      </c>
      <c r="L23" s="20">
        <f t="shared" si="5"/>
        <v>28</v>
      </c>
      <c r="M23" s="20"/>
      <c r="N23" s="25" t="s">
        <v>36</v>
      </c>
      <c r="O23" s="47" t="s">
        <v>132</v>
      </c>
      <c r="P23" s="43">
        <v>2.624671916010568E-3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3.3847069067882201</v>
      </c>
      <c r="Y23" s="43">
        <v>0.32941176470588235</v>
      </c>
      <c r="Z23" s="44">
        <v>0.14656020942408376</v>
      </c>
      <c r="AA23" s="50">
        <v>1.3885496359200116</v>
      </c>
      <c r="AB23" s="51">
        <v>0.27770992718400223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56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66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</v>
      </c>
      <c r="L25" s="20">
        <f t="shared" si="5"/>
        <v>60</v>
      </c>
      <c r="M25" s="20"/>
      <c r="N25" s="25" t="s">
        <v>38</v>
      </c>
      <c r="O25" s="47" t="s">
        <v>133</v>
      </c>
      <c r="P25" s="43">
        <v>-3.8461538461538547E-2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-0.19919583166326971</v>
      </c>
      <c r="AB25" s="51">
        <v>-3.983916633265383E-2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40.5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54</v>
      </c>
      <c r="J26" s="20">
        <f t="shared" si="3"/>
        <v>51</v>
      </c>
      <c r="K26" s="20">
        <f t="shared" si="4"/>
        <v>36</v>
      </c>
      <c r="L26" s="20">
        <f t="shared" si="5"/>
        <v>53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14.759536531189209</v>
      </c>
      <c r="Y26" s="43">
        <v>9.0217633628793745E-2</v>
      </c>
      <c r="Z26" s="44">
        <v>4.9816216216216215E-2</v>
      </c>
      <c r="AA26" s="50">
        <v>6.2990565375210528E-2</v>
      </c>
      <c r="AB26" s="51">
        <v>1.2598113075042106E-2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40.5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61</v>
      </c>
      <c r="J27" s="20">
        <f t="shared" si="3"/>
        <v>62</v>
      </c>
      <c r="K27" s="20">
        <f t="shared" si="4"/>
        <v>61</v>
      </c>
      <c r="L27" s="20">
        <f t="shared" si="5"/>
        <v>67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15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49</v>
      </c>
      <c r="J28" s="20">
        <f t="shared" si="3"/>
        <v>60</v>
      </c>
      <c r="K28" s="20">
        <f t="shared" si="4"/>
        <v>35</v>
      </c>
      <c r="L28" s="20">
        <f t="shared" si="5"/>
        <v>59</v>
      </c>
      <c r="M28" s="20"/>
      <c r="N28" s="25" t="s">
        <v>41</v>
      </c>
      <c r="O28" s="47" t="s">
        <v>136</v>
      </c>
      <c r="P28" s="43">
        <v>8.8148873653282056E-3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9.6580960989080769</v>
      </c>
      <c r="Y28" s="43">
        <v>1.9108649999999984E-2</v>
      </c>
      <c r="Z28" s="44">
        <v>5.0201941747572816E-2</v>
      </c>
      <c r="AA28" s="50">
        <v>-0.19784220233907446</v>
      </c>
      <c r="AB28" s="51">
        <v>-3.9568440467814936E-2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56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67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62</v>
      </c>
      <c r="J30" s="20">
        <f t="shared" si="3"/>
        <v>58</v>
      </c>
      <c r="K30" s="20">
        <f t="shared" si="4"/>
        <v>23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-4.4378698224852076E-2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66.477857545900221</v>
      </c>
      <c r="Y30" s="43">
        <v>2.8140226837531302E-2</v>
      </c>
      <c r="Z30" s="44">
        <v>7.7399380804953566E-2</v>
      </c>
      <c r="AA30" s="50">
        <v>0.12811201953368467</v>
      </c>
      <c r="AB30" s="51">
        <v>2.5622403906736979E-2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62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51</v>
      </c>
      <c r="J31" s="20">
        <f t="shared" si="3"/>
        <v>39</v>
      </c>
      <c r="K31" s="20">
        <f t="shared" si="4"/>
        <v>11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-2.5740025740026429E-3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10.041768449703346</v>
      </c>
      <c r="Y31" s="43">
        <v>0.14806911725655325</v>
      </c>
      <c r="Z31" s="44">
        <v>0.10324935483870969</v>
      </c>
      <c r="AA31" s="50">
        <v>-0.25698121517293415</v>
      </c>
      <c r="AB31" s="51">
        <v>-5.1396243034586786E-2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40.5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15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17.948805648113741</v>
      </c>
      <c r="Y32" s="43" t="s">
        <v>116</v>
      </c>
      <c r="Z32" s="44">
        <v>9.9107142857142852E-2</v>
      </c>
      <c r="AA32" s="50">
        <v>-0.34543606783823511</v>
      </c>
      <c r="AB32" s="51">
        <v>-6.9087213567647021E-2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56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40.5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40</v>
      </c>
      <c r="J34" s="20">
        <f t="shared" si="3"/>
        <v>40</v>
      </c>
      <c r="K34" s="20">
        <f t="shared" si="4"/>
        <v>27</v>
      </c>
      <c r="L34" s="20">
        <f t="shared" si="5"/>
        <v>42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68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43</v>
      </c>
      <c r="J35" s="20">
        <f t="shared" si="3"/>
        <v>49</v>
      </c>
      <c r="K35" s="20">
        <f t="shared" si="4"/>
        <v>22</v>
      </c>
      <c r="L35" s="20">
        <f t="shared" si="5"/>
        <v>57</v>
      </c>
      <c r="M35" s="20"/>
      <c r="N35" s="25" t="s">
        <v>48</v>
      </c>
      <c r="O35" s="47" t="s">
        <v>141</v>
      </c>
      <c r="P35" s="43">
        <v>-6.0606060606060552E-2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56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40.5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26</v>
      </c>
      <c r="J37" s="20">
        <f t="shared" si="3"/>
        <v>42</v>
      </c>
      <c r="K37" s="20">
        <f t="shared" si="4"/>
        <v>16</v>
      </c>
      <c r="L37" s="20">
        <f t="shared" si="5"/>
        <v>38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56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40.5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27</v>
      </c>
      <c r="J39" s="20">
        <f t="shared" si="6"/>
        <v>53</v>
      </c>
      <c r="K39" s="20">
        <f t="shared" si="7"/>
        <v>47</v>
      </c>
      <c r="L39" s="20">
        <f t="shared" si="8"/>
        <v>29</v>
      </c>
      <c r="M39" s="20"/>
      <c r="N39" s="25" t="s">
        <v>52</v>
      </c>
      <c r="O39" s="47" t="s">
        <v>143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4.8542867520903092</v>
      </c>
      <c r="Y39" s="43">
        <v>6.9345807844548663E-2</v>
      </c>
      <c r="Z39" s="44">
        <v>2.5449152542372882E-2</v>
      </c>
      <c r="AA39" s="50">
        <v>1.3203199019081509</v>
      </c>
      <c r="AB39" s="51">
        <v>0.26406398038163026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14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35</v>
      </c>
      <c r="J40" s="20">
        <f t="shared" si="6"/>
        <v>4</v>
      </c>
      <c r="K40" s="20">
        <f t="shared" si="7"/>
        <v>46</v>
      </c>
      <c r="L40" s="20">
        <f t="shared" si="8"/>
        <v>27</v>
      </c>
      <c r="M40" s="20"/>
      <c r="N40" s="25" t="s">
        <v>53</v>
      </c>
      <c r="O40" s="47" t="s">
        <v>144</v>
      </c>
      <c r="P40" s="43">
        <v>9.52380952380949E-3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5.445622429196094</v>
      </c>
      <c r="Y40" s="43">
        <v>0.49747174589392967</v>
      </c>
      <c r="Z40" s="44">
        <v>2.8290566037735849E-2</v>
      </c>
      <c r="AA40" s="50">
        <v>1.5888464888502041</v>
      </c>
      <c r="AB40" s="51">
        <v>0.31776929777004082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17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18</v>
      </c>
      <c r="J41" s="20" t="str">
        <f t="shared" si="6"/>
        <v/>
      </c>
      <c r="K41" s="20">
        <f t="shared" si="7"/>
        <v>18</v>
      </c>
      <c r="L41" s="20">
        <f t="shared" si="8"/>
        <v>11</v>
      </c>
      <c r="M41" s="20"/>
      <c r="N41" s="25" t="s">
        <v>54</v>
      </c>
      <c r="O41" s="47" t="s">
        <v>145</v>
      </c>
      <c r="P41" s="43">
        <v>7.5757575757577911E-3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3.7267429740307927</v>
      </c>
      <c r="Y41" s="43" t="s">
        <v>116</v>
      </c>
      <c r="Z41" s="44">
        <v>9.7684210526315776E-2</v>
      </c>
      <c r="AA41" s="50">
        <v>2.9725343076813253</v>
      </c>
      <c r="AB41" s="51">
        <v>0.59450686153626497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63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50</v>
      </c>
      <c r="L42" s="20">
        <f t="shared" si="8"/>
        <v>65</v>
      </c>
      <c r="M42" s="20"/>
      <c r="N42" s="25" t="s">
        <v>55</v>
      </c>
      <c r="O42" s="47" t="s">
        <v>146</v>
      </c>
      <c r="P42" s="43">
        <v>-1.0238907849829393E-2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56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40.5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32</v>
      </c>
      <c r="J44" s="20">
        <f t="shared" si="6"/>
        <v>18</v>
      </c>
      <c r="K44" s="20">
        <f t="shared" si="7"/>
        <v>10</v>
      </c>
      <c r="L44" s="20">
        <f t="shared" si="8"/>
        <v>35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56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40.5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38</v>
      </c>
      <c r="J46" s="20">
        <f t="shared" si="6"/>
        <v>38</v>
      </c>
      <c r="K46" s="20">
        <f t="shared" si="7"/>
        <v>4</v>
      </c>
      <c r="L46" s="20">
        <f t="shared" si="8"/>
        <v>51</v>
      </c>
      <c r="M46" s="20"/>
      <c r="N46" s="25" t="s">
        <v>59</v>
      </c>
      <c r="O46" s="47" t="s">
        <v>148</v>
      </c>
      <c r="P46" s="43">
        <v>0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6.8277295567664016</v>
      </c>
      <c r="Y46" s="43">
        <v>0.15635475852272721</v>
      </c>
      <c r="Z46" s="44">
        <v>0.14284642857142862</v>
      </c>
      <c r="AA46" s="50">
        <v>0.16547427747048604</v>
      </c>
      <c r="AB46" s="51">
        <v>3.3094855494097297E-2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56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58</v>
      </c>
      <c r="J48" s="20">
        <f t="shared" si="6"/>
        <v>56</v>
      </c>
      <c r="K48" s="20">
        <f t="shared" si="7"/>
        <v>48</v>
      </c>
      <c r="L48" s="20">
        <f t="shared" si="8"/>
        <v>64</v>
      </c>
      <c r="M48" s="20"/>
      <c r="N48" s="25" t="s">
        <v>61</v>
      </c>
      <c r="O48" s="47" t="s">
        <v>149</v>
      </c>
      <c r="P48" s="43">
        <v>8.3720930232558111E-2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30.501906234503995</v>
      </c>
      <c r="Y48" s="43">
        <v>4.1895805761987127E-2</v>
      </c>
      <c r="Z48" s="44">
        <v>1.9545064377682404E-2</v>
      </c>
      <c r="AA48" s="50">
        <v>-0.43294209280479212</v>
      </c>
      <c r="AB48" s="51">
        <v>-8.6588418560958447E-2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61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63</v>
      </c>
      <c r="J49" s="20" t="str">
        <f t="shared" si="6"/>
        <v/>
      </c>
      <c r="K49" s="20">
        <f t="shared" si="7"/>
        <v>51</v>
      </c>
      <c r="L49" s="20">
        <f t="shared" si="8"/>
        <v>70</v>
      </c>
      <c r="M49" s="20"/>
      <c r="N49" s="25" t="s">
        <v>62</v>
      </c>
      <c r="O49" s="47" t="s">
        <v>150</v>
      </c>
      <c r="P49" s="43">
        <v>-2.2675736961451642E-3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895.65994059340778</v>
      </c>
      <c r="Y49" s="43" t="s">
        <v>116</v>
      </c>
      <c r="Z49" s="44">
        <v>9.2331818181818192E-3</v>
      </c>
      <c r="AA49" s="50">
        <v>-0.80093093459134301</v>
      </c>
      <c r="AB49" s="51">
        <v>-0.16018618691826869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40.5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25</v>
      </c>
      <c r="J50" s="20">
        <f t="shared" si="6"/>
        <v>32</v>
      </c>
      <c r="K50" s="20">
        <f t="shared" si="7"/>
        <v>8</v>
      </c>
      <c r="L50" s="20">
        <f t="shared" si="8"/>
        <v>39</v>
      </c>
      <c r="M50" s="20"/>
      <c r="N50" s="25" t="s">
        <v>63</v>
      </c>
      <c r="O50" s="47" t="s">
        <v>151</v>
      </c>
      <c r="P50" s="43">
        <v>0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4.7209437538333541</v>
      </c>
      <c r="Y50" s="43">
        <v>0.16801581039755364</v>
      </c>
      <c r="Z50" s="44">
        <v>0.13071874999999999</v>
      </c>
      <c r="AA50" s="50">
        <v>0.67548397888722889</v>
      </c>
      <c r="AB50" s="51">
        <v>0.13509679577744582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40.5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22</v>
      </c>
      <c r="J51" s="20">
        <f t="shared" si="6"/>
        <v>27</v>
      </c>
      <c r="K51" s="20">
        <f t="shared" si="7"/>
        <v>25</v>
      </c>
      <c r="L51" s="20">
        <f t="shared" si="8"/>
        <v>23</v>
      </c>
      <c r="M51" s="20"/>
      <c r="N51" s="25" t="s">
        <v>64</v>
      </c>
      <c r="O51" s="47" t="s">
        <v>152</v>
      </c>
      <c r="P51" s="43">
        <v>0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4.5430040354257759</v>
      </c>
      <c r="Y51" s="43">
        <v>0.17955774631872257</v>
      </c>
      <c r="Z51" s="44">
        <v>7.4115555555555546E-2</v>
      </c>
      <c r="AA51" s="50">
        <v>1.9352679975061227</v>
      </c>
      <c r="AB51" s="51">
        <v>0.38705359950122453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6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28</v>
      </c>
      <c r="J52" s="20">
        <f t="shared" si="6"/>
        <v>59</v>
      </c>
      <c r="K52" s="20">
        <f t="shared" si="7"/>
        <v>31</v>
      </c>
      <c r="L52" s="20">
        <f t="shared" si="8"/>
        <v>6</v>
      </c>
      <c r="M52" s="20"/>
      <c r="N52" s="25" t="s">
        <v>65</v>
      </c>
      <c r="O52" s="47" t="s">
        <v>153</v>
      </c>
      <c r="P52" s="43">
        <v>4.2105263157894868E-2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4.8714984597724005</v>
      </c>
      <c r="Y52" s="43">
        <v>2.530917457578372E-2</v>
      </c>
      <c r="Z52" s="44">
        <v>6.0622222222222216E-2</v>
      </c>
      <c r="AA52" s="50">
        <v>4.8106051210853646</v>
      </c>
      <c r="AB52" s="51">
        <v>0.96212102421707302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9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48</v>
      </c>
      <c r="J53" s="20">
        <f t="shared" si="6"/>
        <v>47</v>
      </c>
      <c r="K53" s="20">
        <f t="shared" si="7"/>
        <v>24</v>
      </c>
      <c r="L53" s="20">
        <f t="shared" si="8"/>
        <v>58</v>
      </c>
      <c r="M53" s="20"/>
      <c r="N53" s="25" t="s">
        <v>66</v>
      </c>
      <c r="O53" s="47" t="s">
        <v>154</v>
      </c>
      <c r="P53" s="43">
        <v>2.3622047244094446E-2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8.68742167152433</v>
      </c>
      <c r="Y53" s="43">
        <v>0.12447809067868204</v>
      </c>
      <c r="Z53" s="44">
        <v>7.6876923076923079E-2</v>
      </c>
      <c r="AA53" s="50">
        <v>-0.19314518145434423</v>
      </c>
      <c r="AB53" s="51">
        <v>-3.8629036290869001E-2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40.5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57</v>
      </c>
      <c r="J54" s="20">
        <f t="shared" si="6"/>
        <v>57</v>
      </c>
      <c r="K54" s="20">
        <f t="shared" si="7"/>
        <v>38</v>
      </c>
      <c r="L54" s="20">
        <f t="shared" si="8"/>
        <v>69</v>
      </c>
      <c r="M54" s="20"/>
      <c r="N54" s="25" t="s">
        <v>67</v>
      </c>
      <c r="O54" s="47" t="s">
        <v>155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29.054493324032023</v>
      </c>
      <c r="Y54" s="43">
        <v>3.8897303217266456E-2</v>
      </c>
      <c r="Z54" s="44">
        <v>4.8809833333333337E-2</v>
      </c>
      <c r="AA54" s="50">
        <v>-0.78356342424846293</v>
      </c>
      <c r="AB54" s="51">
        <v>-0.15671268484969259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56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>
        <f>IFERROR(_xlfn.RANK.AVG(P56,P$5:P$92,'Market Summary'!$XFC$1),"")</f>
        <v>40.5</v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61</v>
      </c>
      <c r="L56" s="20">
        <f t="shared" si="8"/>
        <v>44</v>
      </c>
      <c r="M56" s="20"/>
      <c r="N56" s="25" t="s">
        <v>69</v>
      </c>
      <c r="O56" s="47" t="s">
        <v>156</v>
      </c>
      <c r="P56" s="43">
        <v>0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40.5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31</v>
      </c>
      <c r="J57" s="20">
        <f t="shared" si="6"/>
        <v>55</v>
      </c>
      <c r="K57" s="20">
        <f t="shared" si="7"/>
        <v>28</v>
      </c>
      <c r="L57" s="20">
        <f t="shared" si="8"/>
        <v>40</v>
      </c>
      <c r="M57" s="20"/>
      <c r="N57" s="25" t="s">
        <v>70</v>
      </c>
      <c r="O57" s="47" t="s">
        <v>157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5.0420994971279987</v>
      </c>
      <c r="Y57" s="43">
        <v>5.5080125195618085E-2</v>
      </c>
      <c r="Z57" s="44">
        <v>6.8965517241379309E-2</v>
      </c>
      <c r="AA57" s="50">
        <v>0.65048188839600551</v>
      </c>
      <c r="AB57" s="51">
        <v>0.13009637767920101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40.5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52</v>
      </c>
      <c r="J58" s="20">
        <f t="shared" si="6"/>
        <v>28</v>
      </c>
      <c r="K58" s="20">
        <f t="shared" si="7"/>
        <v>21</v>
      </c>
      <c r="L58" s="20">
        <f t="shared" si="8"/>
        <v>41</v>
      </c>
      <c r="M58" s="20"/>
      <c r="N58" s="25" t="s">
        <v>71</v>
      </c>
      <c r="O58" s="47" t="s">
        <v>158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11.22855707177378</v>
      </c>
      <c r="Y58" s="43">
        <v>0.17483979591836796</v>
      </c>
      <c r="Z58" s="44">
        <v>9.5655502392344494E-2</v>
      </c>
      <c r="AA58" s="50">
        <v>0.62860504452598298</v>
      </c>
      <c r="AB58" s="51">
        <v>0.12572100890519655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40.5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</v>
      </c>
      <c r="L59" s="20">
        <f t="shared" si="8"/>
        <v>66</v>
      </c>
      <c r="M59" s="20"/>
      <c r="N59" s="25" t="s">
        <v>72</v>
      </c>
      <c r="O59" s="47" t="s">
        <v>159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-0.55555555555555558</v>
      </c>
      <c r="AB59" s="51">
        <v>-0.11111111111111116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40.5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61</v>
      </c>
      <c r="L60" s="20">
        <f t="shared" si="8"/>
        <v>7</v>
      </c>
      <c r="M60" s="20"/>
      <c r="N60" s="25" t="s">
        <v>73</v>
      </c>
      <c r="O60" s="47" t="s">
        <v>160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3">
        <v>0.28455705633802802</v>
      </c>
      <c r="Z60" s="44">
        <v>0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56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40.5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12</v>
      </c>
      <c r="J62" s="20">
        <f t="shared" si="6"/>
        <v>8</v>
      </c>
      <c r="K62" s="20">
        <f t="shared" si="7"/>
        <v>61</v>
      </c>
      <c r="L62" s="20">
        <f t="shared" si="8"/>
        <v>1</v>
      </c>
      <c r="M62" s="20"/>
      <c r="N62" s="25" t="s">
        <v>75</v>
      </c>
      <c r="O62" s="47" t="s">
        <v>161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2.970654224712256</v>
      </c>
      <c r="Y62" s="43">
        <v>0.45035813233376787</v>
      </c>
      <c r="Z62" s="44">
        <v>0</v>
      </c>
      <c r="AA62" s="50">
        <v>5.7626229391586916</v>
      </c>
      <c r="AB62" s="51">
        <v>1.1525245878317385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56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40.5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50</v>
      </c>
      <c r="J64" s="20">
        <f t="shared" si="6"/>
        <v>44</v>
      </c>
      <c r="K64" s="20">
        <f t="shared" si="7"/>
        <v>45</v>
      </c>
      <c r="L64" s="20">
        <f t="shared" si="8"/>
        <v>50</v>
      </c>
      <c r="M64" s="20"/>
      <c r="N64" s="25" t="s">
        <v>77</v>
      </c>
      <c r="O64" s="47" t="s">
        <v>162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40.5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39</v>
      </c>
      <c r="J65" s="20">
        <f t="shared" si="6"/>
        <v>30</v>
      </c>
      <c r="K65" s="20">
        <f t="shared" si="7"/>
        <v>49</v>
      </c>
      <c r="L65" s="20">
        <f t="shared" si="8"/>
        <v>46</v>
      </c>
      <c r="M65" s="20"/>
      <c r="N65" s="25" t="s">
        <v>78</v>
      </c>
      <c r="O65" s="47" t="s">
        <v>163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40.5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39</v>
      </c>
      <c r="L66" s="20">
        <f t="shared" si="8"/>
        <v>61</v>
      </c>
      <c r="M66" s="20"/>
      <c r="N66" s="25" t="s">
        <v>79</v>
      </c>
      <c r="O66" s="47" t="s">
        <v>164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56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11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26</v>
      </c>
      <c r="L68" s="20">
        <f t="shared" si="8"/>
        <v>2</v>
      </c>
      <c r="M68" s="20"/>
      <c r="N68" s="25" t="s">
        <v>81</v>
      </c>
      <c r="O68" s="47" t="s">
        <v>165</v>
      </c>
      <c r="P68" s="43">
        <v>1.4705882352941124E-2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1.0192022350985988</v>
      </c>
      <c r="Y68" s="43">
        <v>0.68905242905242836</v>
      </c>
      <c r="Z68" s="44">
        <v>7.2499999999999995E-2</v>
      </c>
      <c r="AA68" s="50">
        <v>5.650476598752622</v>
      </c>
      <c r="AB68" s="51">
        <v>1.1300953197505246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40.5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7</v>
      </c>
      <c r="L69" s="20">
        <f t="shared" si="8"/>
        <v>13</v>
      </c>
      <c r="M69" s="20"/>
      <c r="N69" s="25" t="s">
        <v>82</v>
      </c>
      <c r="O69" s="47" t="s">
        <v>166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2.843634170489084</v>
      </c>
      <c r="Y69" s="43">
        <v>0.32880145719489928</v>
      </c>
      <c r="Z69" s="44">
        <v>0.1333</v>
      </c>
      <c r="AA69" s="50">
        <v>2.6604620559721797</v>
      </c>
      <c r="AB69" s="51">
        <v>0.53209241119443584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40.5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15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12</v>
      </c>
      <c r="L70" s="20">
        <f t="shared" ref="L70:L92" si="14">IFERROR(_xlfn.RANK.AVG(AA70,AA$5:AA$92,0),"")</f>
        <v>17</v>
      </c>
      <c r="M70" s="20"/>
      <c r="N70" s="25" t="s">
        <v>83</v>
      </c>
      <c r="O70" s="47" t="s">
        <v>167</v>
      </c>
      <c r="P70" s="43">
        <v>0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3.1636072872140772</v>
      </c>
      <c r="Y70" s="43">
        <v>0.15718187239117415</v>
      </c>
      <c r="Z70" s="44">
        <v>0.10252307692307691</v>
      </c>
      <c r="AA70" s="50">
        <v>2.4995381003873103</v>
      </c>
      <c r="AB70" s="51">
        <v>0.49990762007746192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10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20</v>
      </c>
      <c r="J71" s="20" t="str">
        <f t="shared" si="12"/>
        <v/>
      </c>
      <c r="K71" s="20">
        <f t="shared" si="13"/>
        <v>17</v>
      </c>
      <c r="L71" s="20">
        <f t="shared" si="14"/>
        <v>15</v>
      </c>
      <c r="M71" s="20"/>
      <c r="N71" s="25" t="s">
        <v>84</v>
      </c>
      <c r="O71" s="47" t="s">
        <v>168</v>
      </c>
      <c r="P71" s="43">
        <v>2.0000000000000018E-2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4.1016371653978076</v>
      </c>
      <c r="Y71" s="43" t="s">
        <v>116</v>
      </c>
      <c r="Z71" s="44">
        <v>9.8029411764705879E-2</v>
      </c>
      <c r="AA71" s="50">
        <v>2.5995545944107277</v>
      </c>
      <c r="AB71" s="51">
        <v>0.51991091888214558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40.5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47</v>
      </c>
      <c r="J72" s="20">
        <f t="shared" si="12"/>
        <v>43</v>
      </c>
      <c r="K72" s="20">
        <f t="shared" si="13"/>
        <v>44</v>
      </c>
      <c r="L72" s="20">
        <f t="shared" si="14"/>
        <v>26</v>
      </c>
      <c r="M72" s="20"/>
      <c r="N72" s="25" t="s">
        <v>85</v>
      </c>
      <c r="O72" s="47" t="s">
        <v>169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8.6364195178839562</v>
      </c>
      <c r="Y72" s="43">
        <v>0.14241434308663226</v>
      </c>
      <c r="Z72" s="44">
        <v>3.5122807017543868E-2</v>
      </c>
      <c r="AA72" s="50">
        <v>1.6332490247659526</v>
      </c>
      <c r="AB72" s="51">
        <v>0.32664980495319051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40.5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14</v>
      </c>
      <c r="L73" s="20">
        <f t="shared" si="14"/>
        <v>4</v>
      </c>
      <c r="M73" s="20"/>
      <c r="N73" s="25" t="s">
        <v>86</v>
      </c>
      <c r="O73" s="47" t="s">
        <v>170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1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34</v>
      </c>
      <c r="J74" s="20">
        <f t="shared" si="12"/>
        <v>33</v>
      </c>
      <c r="K74" s="20">
        <f t="shared" si="13"/>
        <v>37</v>
      </c>
      <c r="L74" s="20">
        <f t="shared" si="14"/>
        <v>43</v>
      </c>
      <c r="M74" s="20"/>
      <c r="N74" s="25" t="s">
        <v>87</v>
      </c>
      <c r="O74" s="47" t="s">
        <v>171</v>
      </c>
      <c r="P74" s="43">
        <v>9.550561797752799E-2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5.4332585841204883</v>
      </c>
      <c r="Y74" s="43">
        <v>0.16771277997364953</v>
      </c>
      <c r="Z74" s="44">
        <v>4.9300000000000004E-2</v>
      </c>
      <c r="AA74" s="50">
        <v>0.565009710371843</v>
      </c>
      <c r="AB74" s="51">
        <v>0.11300194207436864</v>
      </c>
      <c r="XFA74" s="21">
        <v>9.6134999999999998E-2</v>
      </c>
      <c r="XFB74" s="4">
        <v>1.6038460530961747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53</v>
      </c>
      <c r="J75" s="20">
        <f t="shared" si="12"/>
        <v>35</v>
      </c>
      <c r="K75" s="20">
        <f t="shared" si="13"/>
        <v>61</v>
      </c>
      <c r="L75" s="20">
        <f t="shared" si="14"/>
        <v>48</v>
      </c>
      <c r="M75" s="20"/>
      <c r="N75" s="25" t="s">
        <v>88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>
        <f>IFERROR(_xlfn.RANK.AVG(P76,P$5:P$92,'Market Summary'!$XFC$1),"")</f>
        <v>40.5</v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5</v>
      </c>
      <c r="J76" s="20">
        <f t="shared" si="12"/>
        <v>23</v>
      </c>
      <c r="K76" s="20">
        <f t="shared" si="13"/>
        <v>61</v>
      </c>
      <c r="L76" s="20">
        <f t="shared" si="14"/>
        <v>10</v>
      </c>
      <c r="M76" s="20"/>
      <c r="N76" s="25" t="s">
        <v>89</v>
      </c>
      <c r="O76" s="47" t="s">
        <v>170</v>
      </c>
      <c r="P76" s="43">
        <v>0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40.5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21</v>
      </c>
      <c r="J77" s="20">
        <f t="shared" si="12"/>
        <v>22</v>
      </c>
      <c r="K77" s="20">
        <f t="shared" si="13"/>
        <v>61</v>
      </c>
      <c r="L77" s="20">
        <f t="shared" si="14"/>
        <v>20</v>
      </c>
      <c r="M77" s="20"/>
      <c r="N77" s="25" t="s">
        <v>90</v>
      </c>
      <c r="O77" s="47" t="s">
        <v>170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65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23</v>
      </c>
      <c r="J78" s="20">
        <f t="shared" si="12"/>
        <v>52</v>
      </c>
      <c r="K78" s="20">
        <f t="shared" si="13"/>
        <v>61</v>
      </c>
      <c r="L78" s="20">
        <f t="shared" si="14"/>
        <v>24</v>
      </c>
      <c r="M78" s="20"/>
      <c r="N78" s="25" t="s">
        <v>91</v>
      </c>
      <c r="O78" s="47" t="s">
        <v>172</v>
      </c>
      <c r="P78" s="43">
        <v>-2.7027027027027084E-2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4.645182208173674</v>
      </c>
      <c r="Y78" s="43">
        <v>7.7198628330256452E-2</v>
      </c>
      <c r="Z78" s="44">
        <v>0</v>
      </c>
      <c r="AA78" s="50">
        <v>1.9007678650568747</v>
      </c>
      <c r="AB78" s="51">
        <v>0.38015357301137498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56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40.5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24</v>
      </c>
      <c r="J80" s="20">
        <f t="shared" si="12"/>
        <v>25</v>
      </c>
      <c r="K80" s="20">
        <f t="shared" si="13"/>
        <v>9</v>
      </c>
      <c r="L80" s="20">
        <f t="shared" si="14"/>
        <v>32</v>
      </c>
      <c r="M80" s="20"/>
      <c r="N80" s="25" t="s">
        <v>93</v>
      </c>
      <c r="O80" s="47" t="s">
        <v>173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40.5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8</v>
      </c>
      <c r="M81" s="20"/>
      <c r="N81" s="25" t="s">
        <v>94</v>
      </c>
      <c r="O81" s="47" t="s">
        <v>174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2.0148331620106488</v>
      </c>
      <c r="Y81" s="43">
        <v>0.2463970695970687</v>
      </c>
      <c r="Z81" s="44">
        <v>0.14029473684210525</v>
      </c>
      <c r="AA81" s="50">
        <v>3.8105774379584627</v>
      </c>
      <c r="AB81" s="51">
        <v>0.76211548759169245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64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13</v>
      </c>
      <c r="J82" s="20">
        <f t="shared" si="12"/>
        <v>61</v>
      </c>
      <c r="K82" s="20">
        <f t="shared" si="13"/>
        <v>61</v>
      </c>
      <c r="L82" s="20">
        <f t="shared" si="14"/>
        <v>14</v>
      </c>
      <c r="M82" s="20"/>
      <c r="N82" s="25" t="s">
        <v>95</v>
      </c>
      <c r="O82" s="47" t="s">
        <v>175</v>
      </c>
      <c r="P82" s="43">
        <v>-1.2084592145015116E-2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3.1304317268879154</v>
      </c>
      <c r="Y82" s="43">
        <v>1.7598393378773631E-2</v>
      </c>
      <c r="Z82" s="44">
        <v>0</v>
      </c>
      <c r="AA82" s="50">
        <v>2.6010278495443493</v>
      </c>
      <c r="AB82" s="51">
        <v>0.5202055699088699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40.5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37</v>
      </c>
      <c r="J83" s="20">
        <f t="shared" si="12"/>
        <v>31</v>
      </c>
      <c r="K83" s="20">
        <f t="shared" si="13"/>
        <v>34</v>
      </c>
      <c r="L83" s="20">
        <f t="shared" si="14"/>
        <v>49</v>
      </c>
      <c r="M83" s="20"/>
      <c r="N83" s="25" t="s">
        <v>96</v>
      </c>
      <c r="O83" s="47" t="s">
        <v>176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40.5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30</v>
      </c>
      <c r="J84" s="20" t="str">
        <f t="shared" si="12"/>
        <v/>
      </c>
      <c r="K84" s="20" t="str">
        <f t="shared" si="13"/>
        <v/>
      </c>
      <c r="L84" s="20">
        <f t="shared" si="14"/>
        <v>12</v>
      </c>
      <c r="M84" s="20"/>
      <c r="N84" s="25" t="s">
        <v>97</v>
      </c>
      <c r="O84" s="47" t="s">
        <v>177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18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</v>
      </c>
      <c r="L85" s="20">
        <f t="shared" si="14"/>
        <v>21</v>
      </c>
      <c r="M85" s="20"/>
      <c r="N85" s="25" t="s">
        <v>98</v>
      </c>
      <c r="O85" s="47" t="s">
        <v>178</v>
      </c>
      <c r="P85" s="43">
        <v>5.2631578947368585E-3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1.9512644285578395</v>
      </c>
      <c r="AB85" s="51">
        <v>0.39025288571156791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40.5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45</v>
      </c>
      <c r="J86" s="20">
        <f t="shared" si="12"/>
        <v>45</v>
      </c>
      <c r="K86" s="20">
        <f t="shared" si="13"/>
        <v>43</v>
      </c>
      <c r="L86" s="20">
        <f t="shared" si="14"/>
        <v>36</v>
      </c>
      <c r="M86" s="20"/>
      <c r="N86" s="25" t="s">
        <v>99</v>
      </c>
      <c r="O86" s="47" t="s">
        <v>179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40.5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16</v>
      </c>
      <c r="J87" s="20">
        <f t="shared" si="12"/>
        <v>26</v>
      </c>
      <c r="K87" s="20">
        <f t="shared" si="13"/>
        <v>1</v>
      </c>
      <c r="L87" s="20">
        <f t="shared" si="14"/>
        <v>31</v>
      </c>
      <c r="M87" s="20"/>
      <c r="N87" s="25" t="s">
        <v>100</v>
      </c>
      <c r="O87" s="47" t="s">
        <v>180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56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40.5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64</v>
      </c>
      <c r="J89" s="20">
        <f t="shared" si="12"/>
        <v>6</v>
      </c>
      <c r="K89" s="20">
        <f t="shared" si="13"/>
        <v>13</v>
      </c>
      <c r="L89" s="20">
        <f t="shared" si="14"/>
        <v>33</v>
      </c>
      <c r="M89" s="20"/>
      <c r="N89" s="25" t="s">
        <v>102</v>
      </c>
      <c r="O89" s="47" t="s">
        <v>181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40.5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3</v>
      </c>
      <c r="L90" s="20">
        <f t="shared" si="14"/>
        <v>3</v>
      </c>
      <c r="M90" s="20"/>
      <c r="N90" s="25" t="s">
        <v>103</v>
      </c>
      <c r="O90" s="47" t="s">
        <v>182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183</v>
      </c>
      <c r="Y90" s="43">
        <v>0.41806492965936809</v>
      </c>
      <c r="Z90" s="44">
        <v>0.14285714285714285</v>
      </c>
      <c r="AA90" s="50">
        <v>5.0618562421780826</v>
      </c>
      <c r="AB90" s="51">
        <v>1.0123712484356169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56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 t="str">
        <f t="shared" si="11"/>
        <v/>
      </c>
      <c r="J92" s="20">
        <f t="shared" si="12"/>
        <v>10</v>
      </c>
      <c r="K92" s="20" t="str">
        <f t="shared" si="13"/>
        <v/>
      </c>
      <c r="L92" s="20" t="str">
        <f t="shared" si="14"/>
        <v/>
      </c>
      <c r="M92" s="20"/>
      <c r="N92" s="25" t="s">
        <v>105</v>
      </c>
      <c r="O92" s="52" t="s">
        <v>116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 t="s">
        <v>116</v>
      </c>
      <c r="Y92" s="53">
        <v>0.40588066858125582</v>
      </c>
      <c r="Z92" s="54" t="s">
        <v>116</v>
      </c>
      <c r="AA92" s="58" t="s">
        <v>116</v>
      </c>
      <c r="AB92" s="59" t="s">
        <v>116</v>
      </c>
      <c r="XFA92" s="21">
        <v>0</v>
      </c>
      <c r="XFB92" s="4">
        <v>0.77124165879328144</v>
      </c>
    </row>
  </sheetData>
  <sheetProtection algorithmName="SHA-512" hashValue="jBt/D85o96iJ+BjXPkM0wIgaYrk6o+U5bJJfgX/kXzBBNRtFiiOluNxtx7SPwbmyglMctSjR+W+xDn04/NAD6w==" saltValue="oTEIb3wxgTcvhC/Uo6czpw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2019-10-02T14:55:36Z</dcterms:modified>
</cp:coreProperties>
</file>