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68C9BE6A-2EEC-4BE8-B522-99622FED8DE5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21" i="2" l="1"/>
  <c r="E21" i="2" s="1"/>
  <c r="D17" i="2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M6" i="2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<sst xmlns="http://schemas.openxmlformats.org/spreadsheetml/2006/main" count="138" uniqueCount="115">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</sst>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-0.10510366357565451</v>
          </cell>
          <cell r="H6" t="str">
            <v>62.00</v>
          </cell>
          <cell r="I6" t="str">
            <v>OVERPRICED</v>
          </cell>
          <cell r="J6">
            <v>9.2572343727913093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-6.2725034014340375E-3</v>
          </cell>
          <cell r="O6">
            <v>61.611104789111089</v>
          </cell>
          <cell r="P6">
            <v>-1.2545006802868075E-2</v>
          </cell>
          <cell r="Q6">
            <v>61.222209578222177</v>
          </cell>
          <cell r="R6">
            <v>-2.509001360573615E-2</v>
          </cell>
          <cell r="S6">
            <v>60.444419156444361</v>
          </cell>
          <cell r="T6">
            <v>-5.0180027211472411E-2</v>
          </cell>
          <cell r="U6">
            <v>58.888838312888709</v>
          </cell>
          <cell r="V6">
            <v>-0.12545006802868097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-3.0065500649524957E-2</v>
          </cell>
          <cell r="H10" t="str">
            <v>3.20</v>
          </cell>
          <cell r="I10" t="str">
            <v>FAIRLY PRICED</v>
          </cell>
          <cell r="J10">
            <v>6.6775936126367359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2.8304500703786317E-2</v>
          </cell>
          <cell r="O10">
            <v>3.2905744022521164</v>
          </cell>
          <cell r="P10">
            <v>5.6609001407572634E-2</v>
          </cell>
          <cell r="Q10">
            <v>3.3811488045042326</v>
          </cell>
          <cell r="R10">
            <v>0.11321800281514527</v>
          </cell>
          <cell r="S10">
            <v>3.562297609008465</v>
          </cell>
          <cell r="T10">
            <v>0.22643600563029054</v>
          </cell>
          <cell r="U10">
            <v>3.9245952180169299</v>
          </cell>
          <cell r="V10">
            <v>0.56609001407572657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0.20029450130594162</v>
          </cell>
          <cell r="H12" t="str">
            <v>6.75</v>
          </cell>
          <cell r="I12" t="str">
            <v>UNDERPRICED</v>
          </cell>
          <cell r="J12">
            <v>2.404438603030107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0.1344526048509247</v>
          </cell>
          <cell r="O12">
            <v>7.657555082743742</v>
          </cell>
          <cell r="P12">
            <v>0.26890520970184983</v>
          </cell>
          <cell r="Q12">
            <v>8.5651101654874857</v>
          </cell>
          <cell r="R12">
            <v>0.53781041940369922</v>
          </cell>
          <cell r="S12">
            <v>10.38022033097497</v>
          </cell>
          <cell r="T12">
            <v>1.0756208388073984</v>
          </cell>
          <cell r="U12">
            <v>14.010440661949939</v>
          </cell>
          <cell r="V12">
            <v>2.6890520970184952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4.5658901313114029E-2</v>
          </cell>
          <cell r="H13" t="str">
            <v>10.40</v>
          </cell>
          <cell r="I13" t="str">
            <v>FAIRLY PRICED</v>
          </cell>
          <cell r="J13">
            <v>5.0982728906336208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6.3197718440274553E-2</v>
          </cell>
          <cell r="O13">
            <v>11.057256271778856</v>
          </cell>
          <cell r="P13">
            <v>0.12639543688054933</v>
          </cell>
          <cell r="Q13">
            <v>11.714512543557714</v>
          </cell>
          <cell r="R13">
            <v>0.25279087376109866</v>
          </cell>
          <cell r="S13">
            <v>13.029025087115427</v>
          </cell>
          <cell r="T13">
            <v>0.50558174752219731</v>
          </cell>
          <cell r="U13">
            <v>15.658050174230853</v>
          </cell>
          <cell r="V13">
            <v>1.2639543688054933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0.11522750943245082</v>
          </cell>
          <cell r="H14" t="str">
            <v>6.35</v>
          </cell>
          <cell r="I14" t="str">
            <v>UNDERPRICED</v>
          </cell>
          <cell r="J14">
            <v>3.7161153714174797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9.5254394066846437E-2</v>
          </cell>
          <cell r="O14">
            <v>6.9548654023244749</v>
          </cell>
          <cell r="P14">
            <v>0.19050878813369287</v>
          </cell>
          <cell r="Q14">
            <v>7.5597308046489493</v>
          </cell>
          <cell r="R14">
            <v>0.38101757626738553</v>
          </cell>
          <cell r="S14">
            <v>8.7694616092978972</v>
          </cell>
          <cell r="T14">
            <v>0.76203515253477083</v>
          </cell>
          <cell r="U14">
            <v>11.188923218595795</v>
          </cell>
          <cell r="V14">
            <v>1.9050878813369274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0.5053318289236014</v>
          </cell>
          <cell r="H15" t="str">
            <v>1.55</v>
          </cell>
          <cell r="I15" t="str">
            <v>UNDERPRICED</v>
          </cell>
          <cell r="J15">
            <v>2.0856713270164757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0.27501144208771078</v>
          </cell>
          <cell r="O15">
            <v>1.9762677352359517</v>
          </cell>
          <cell r="P15">
            <v>0.55002288417542156</v>
          </cell>
          <cell r="Q15">
            <v>2.4025354704719035</v>
          </cell>
          <cell r="R15">
            <v>1.1000457683508431</v>
          </cell>
          <cell r="S15">
            <v>3.2550709409438068</v>
          </cell>
          <cell r="T15">
            <v>2.2000915367016858</v>
          </cell>
          <cell r="U15">
            <v>4.9601418818876128</v>
          </cell>
          <cell r="V15">
            <v>5.5002288417542147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0.32114021609561866</v>
          </cell>
          <cell r="H16" t="str">
            <v>1.65</v>
          </cell>
          <cell r="I16" t="str">
            <v>UNDERPRICED</v>
          </cell>
          <cell r="J16">
            <v>2.4065093272378246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0.19013737395294039</v>
          </cell>
          <cell r="O16">
            <v>1.9637266670223514</v>
          </cell>
          <cell r="P16">
            <v>0.38027474790588056</v>
          </cell>
          <cell r="Q16">
            <v>2.277453334044703</v>
          </cell>
          <cell r="R16">
            <v>0.76054949581176157</v>
          </cell>
          <cell r="S16">
            <v>2.9049066680894065</v>
          </cell>
          <cell r="T16">
            <v>1.5210989916235227</v>
          </cell>
          <cell r="U16">
            <v>4.1598133361788125</v>
          </cell>
          <cell r="V16">
            <v>3.8027474790588069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-5.4833322277273756E-2</v>
          </cell>
          <cell r="H17" t="str">
            <v>28.85</v>
          </cell>
          <cell r="I17" t="str">
            <v>OVERPRICED</v>
          </cell>
          <cell r="J17">
            <v>5.3994959636456521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1.689168039069977E-2</v>
          </cell>
          <cell r="O17">
            <v>29.337324979271688</v>
          </cell>
          <cell r="P17">
            <v>3.3783360781399319E-2</v>
          </cell>
          <cell r="Q17">
            <v>29.824649958543372</v>
          </cell>
          <cell r="R17">
            <v>6.7566721562798637E-2</v>
          </cell>
          <cell r="S17">
            <v>30.799299917086742</v>
          </cell>
          <cell r="T17">
            <v>0.1351334431255975</v>
          </cell>
          <cell r="U17">
            <v>32.74859983417349</v>
          </cell>
          <cell r="V17">
            <v>0.33783360781399363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-0.10229449064162832</v>
          </cell>
          <cell r="H18" t="str">
            <v>40.25</v>
          </cell>
          <cell r="I18" t="str">
            <v>OVERPRICED</v>
          </cell>
          <cell r="J18">
            <v>8.2008387314545974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-4.9780582779876958E-3</v>
          </cell>
          <cell r="O18">
            <v>40.049633154310996</v>
          </cell>
          <cell r="P18">
            <v>-9.9561165559755027E-3</v>
          </cell>
          <cell r="Q18">
            <v>39.849266308621985</v>
          </cell>
          <cell r="R18">
            <v>-1.9912233111951005E-2</v>
          </cell>
          <cell r="S18">
            <v>39.44853261724397</v>
          </cell>
          <cell r="T18">
            <v>-3.98244662239019E-2</v>
          </cell>
          <cell r="U18">
            <v>38.647065234487947</v>
          </cell>
          <cell r="V18">
            <v>-9.9561165559754916E-2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0.19894550530920957</v>
          </cell>
          <cell r="H20" t="str">
            <v>6.10</v>
          </cell>
          <cell r="I20" t="str">
            <v>UNDERPRICED</v>
          </cell>
          <cell r="J20">
            <v>2.4242968181943372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0.13383099794721032</v>
          </cell>
          <cell r="O20">
            <v>6.9163690874779826</v>
          </cell>
          <cell r="P20">
            <v>0.26766199589442063</v>
          </cell>
          <cell r="Q20">
            <v>7.7327381749559656</v>
          </cell>
          <cell r="R20">
            <v>0.53532399178884127</v>
          </cell>
          <cell r="S20">
            <v>9.3654763499119316</v>
          </cell>
          <cell r="T20">
            <v>1.0706479835776825</v>
          </cell>
          <cell r="U20">
            <v>12.630952699823863</v>
          </cell>
          <cell r="V20">
            <v>2.6766199589442063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1.6213884252800126E-2</v>
          </cell>
          <cell r="H22" t="str">
            <v>0.66</v>
          </cell>
          <cell r="I22" t="str">
            <v>FAIRLY PRICED</v>
          </cell>
          <cell r="J22">
            <v>7.6545576052488835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4.9629682709242173E-2</v>
          </cell>
          <cell r="O22">
            <v>0.69275559058809988</v>
          </cell>
          <cell r="P22">
            <v>9.9259365418484569E-2</v>
          </cell>
          <cell r="Q22">
            <v>0.72551118117619984</v>
          </cell>
          <cell r="R22">
            <v>0.19851873083696914</v>
          </cell>
          <cell r="S22">
            <v>0.79102236235239964</v>
          </cell>
          <cell r="T22">
            <v>0.39703746167393805</v>
          </cell>
          <cell r="U22">
            <v>0.92204472470479915</v>
          </cell>
          <cell r="V22">
            <v>0.99259365418484524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5.7828691914087085E-2</v>
          </cell>
          <cell r="H23" t="str">
            <v>19.20</v>
          </cell>
          <cell r="I23" t="str">
            <v>UNDERPRICED</v>
          </cell>
          <cell r="J23">
            <v>3.4024278853577914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6.8805463661646415E-2</v>
          </cell>
          <cell r="O23">
            <v>20.52106490230361</v>
          </cell>
          <cell r="P23">
            <v>0.13761092732329283</v>
          </cell>
          <cell r="Q23">
            <v>21.842129804607222</v>
          </cell>
          <cell r="R23">
            <v>0.27522185464658566</v>
          </cell>
          <cell r="S23">
            <v>24.484259609214444</v>
          </cell>
          <cell r="T23">
            <v>0.55044370929317155</v>
          </cell>
          <cell r="U23">
            <v>29.768519218428892</v>
          </cell>
          <cell r="V23">
            <v>1.3761092732329288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-0.11015325242842625</v>
          </cell>
          <cell r="H26" t="str">
            <v>47.50</v>
          </cell>
          <cell r="I26" t="str">
            <v>OVERPRICED</v>
          </cell>
          <cell r="J26">
            <v>18.948053654905067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-8.5993148222286431E-3</v>
          </cell>
          <cell r="O26">
            <v>47.091532545944141</v>
          </cell>
          <cell r="P26">
            <v>-1.7198629644457286E-2</v>
          </cell>
          <cell r="Q26">
            <v>46.683065091888281</v>
          </cell>
          <cell r="R26">
            <v>-3.4397259288914683E-2</v>
          </cell>
          <cell r="S26">
            <v>45.866130183776555</v>
          </cell>
          <cell r="T26">
            <v>-6.8794518577829145E-2</v>
          </cell>
          <cell r="U26">
            <v>44.232260367553117</v>
          </cell>
          <cell r="V26">
            <v>-0.17198629644457286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-0.17223697697637294</v>
          </cell>
          <cell r="H27" t="str">
            <v>17.00</v>
          </cell>
          <cell r="I27" t="str">
            <v>OVERPRICED</v>
          </cell>
          <cell r="J27">
            <v>52.983017479751368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-3.7207014089533197E-2</v>
          </cell>
          <cell r="O27">
            <v>16.367480760477935</v>
          </cell>
          <cell r="P27">
            <v>-7.4414028179066616E-2</v>
          </cell>
          <cell r="Q27">
            <v>15.734961520955867</v>
          </cell>
          <cell r="R27">
            <v>-0.14882805635813323</v>
          </cell>
          <cell r="S27">
            <v>14.469923041911734</v>
          </cell>
          <cell r="T27">
            <v>-0.29765611271626646</v>
          </cell>
          <cell r="U27">
            <v>11.93984608382347</v>
          </cell>
          <cell r="V27">
            <v>-0.74414028179066594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-0.12528967524427387</v>
          </cell>
          <cell r="H28" t="str">
            <v>60.00</v>
          </cell>
          <cell r="I28" t="str">
            <v>OVERPRICED</v>
          </cell>
          <cell r="J28">
            <v>11.252150794844361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-1.5574061183718624E-2</v>
          </cell>
          <cell r="O28">
            <v>59.065556328976882</v>
          </cell>
          <cell r="P28">
            <v>-3.1148122367437248E-2</v>
          </cell>
          <cell r="Q28">
            <v>58.131112657953764</v>
          </cell>
          <cell r="R28">
            <v>-6.2296244734874495E-2</v>
          </cell>
          <cell r="S28">
            <v>56.262225315907529</v>
          </cell>
          <cell r="T28">
            <v>-0.12459248946974888</v>
          </cell>
          <cell r="U28">
            <v>52.524450631815064</v>
          </cell>
          <cell r="V28">
            <v>-0.31148122367437225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-7.0365754166616681E-2</v>
          </cell>
          <cell r="H30" t="str">
            <v>15.25</v>
          </cell>
          <cell r="I30" t="str">
            <v>OVERPRICED</v>
          </cell>
          <cell r="J30">
            <v>62.77320913776957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9.7344561162917564E-3</v>
          </cell>
          <cell r="O30">
            <v>15.39845045577345</v>
          </cell>
          <cell r="P30">
            <v>1.9468912232583735E-2</v>
          </cell>
          <cell r="Q30">
            <v>15.546900911546903</v>
          </cell>
          <cell r="R30">
            <v>3.8937824465167248E-2</v>
          </cell>
          <cell r="S30">
            <v>15.8438018230938</v>
          </cell>
          <cell r="T30">
            <v>7.7875648930334496E-2</v>
          </cell>
          <cell r="U30">
            <v>16.437603646187601</v>
          </cell>
          <cell r="V30">
            <v>0.19468912232583646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-0.12939701522563579</v>
          </cell>
          <cell r="H31" t="str">
            <v>177.00</v>
          </cell>
          <cell r="I31" t="str">
            <v>OVERPRICED</v>
          </cell>
          <cell r="J31">
            <v>11.467051713532207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-1.7466691624803632E-2</v>
          </cell>
          <cell r="O31">
            <v>173.90839558240975</v>
          </cell>
          <cell r="P31">
            <v>-3.4933383249607264E-2</v>
          </cell>
          <cell r="Q31">
            <v>170.81679116481951</v>
          </cell>
          <cell r="R31">
            <v>-6.9866766499214417E-2</v>
          </cell>
          <cell r="S31">
            <v>164.63358232963904</v>
          </cell>
          <cell r="T31">
            <v>-0.13973353299842872</v>
          </cell>
          <cell r="U31">
            <v>152.26716465927811</v>
          </cell>
          <cell r="V31">
            <v>-0.34933383249607219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-0.12378969939016468</v>
          </cell>
          <cell r="H32" t="str">
            <v>13.70</v>
          </cell>
          <cell r="I32" t="str">
            <v>OVERPRICED</v>
          </cell>
          <cell r="J32">
            <v>16.727798461167225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-1.4882883931467417E-2</v>
          </cell>
          <cell r="O32">
            <v>13.496104490138896</v>
          </cell>
          <cell r="P32">
            <v>-2.9765767862934722E-2</v>
          </cell>
          <cell r="Q32">
            <v>13.292208980277794</v>
          </cell>
          <cell r="R32">
            <v>-5.9531535725869444E-2</v>
          </cell>
          <cell r="S32">
            <v>12.884417960555588</v>
          </cell>
          <cell r="T32">
            <v>-0.11906307145173889</v>
          </cell>
          <cell r="U32">
            <v>12.068835921111177</v>
          </cell>
          <cell r="V32">
            <v>-0.29765767862934722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-1.6270098792205135E-2</v>
          </cell>
          <cell r="H34" t="str">
            <v>7.10</v>
          </cell>
          <cell r="I34" t="str">
            <v>FAIRLY PRICED</v>
          </cell>
          <cell r="J34">
            <v>6.668470406974234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3.4661314997378456E-2</v>
          </cell>
          <cell r="O34">
            <v>7.3460953364813868</v>
          </cell>
          <cell r="P34">
            <v>6.9322629994756912E-2</v>
          </cell>
          <cell r="Q34">
            <v>7.5921906729627739</v>
          </cell>
          <cell r="R34">
            <v>0.1386452599895136</v>
          </cell>
          <cell r="S34">
            <v>8.0843813459255465</v>
          </cell>
          <cell r="T34">
            <v>0.27729051997902721</v>
          </cell>
          <cell r="U34">
            <v>9.0687626918510933</v>
          </cell>
          <cell r="V34">
            <v>0.69322629994756824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-5.6786354978054863E-2</v>
          </cell>
          <cell r="H37" t="str">
            <v>5.40</v>
          </cell>
          <cell r="I37" t="str">
            <v>OVERPRICED</v>
          </cell>
          <cell r="J37">
            <v>6.3464402914451359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1.5991738053638294E-2</v>
          </cell>
          <cell r="O37">
            <v>5.486355385489647</v>
          </cell>
          <cell r="P37">
            <v>3.1983476107276587E-2</v>
          </cell>
          <cell r="Q37">
            <v>5.5727107709792936</v>
          </cell>
          <cell r="R37">
            <v>6.3966952214552952E-2</v>
          </cell>
          <cell r="S37">
            <v>5.7454215419585859</v>
          </cell>
          <cell r="T37">
            <v>0.1279339044291059</v>
          </cell>
          <cell r="U37">
            <v>6.0908430839171723</v>
          </cell>
          <cell r="V37">
            <v>0.31983476107276476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1.5285917377612934E-2</v>
          </cell>
          <cell r="H39" t="str">
            <v>6.90</v>
          </cell>
          <cell r="I39" t="str">
            <v>FAIRLY PRICED</v>
          </cell>
          <cell r="J39">
            <v>5.6770472185462939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4.9202082762739741E-2</v>
          </cell>
          <cell r="O39">
            <v>7.2394943710629045</v>
          </cell>
          <cell r="P39">
            <v>9.8404165525479481E-2</v>
          </cell>
          <cell r="Q39">
            <v>7.5789887421258086</v>
          </cell>
          <cell r="R39">
            <v>0.19680833105095918</v>
          </cell>
          <cell r="S39">
            <v>8.2579774842516187</v>
          </cell>
          <cell r="T39">
            <v>0.39361666210191837</v>
          </cell>
          <cell r="U39">
            <v>9.6159549685032371</v>
          </cell>
          <cell r="V39">
            <v>0.98404165525479592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7.8287194380924283E-2</v>
          </cell>
          <cell r="H40" t="str">
            <v>1.07</v>
          </cell>
          <cell r="I40" t="str">
            <v>UNDERPRICED</v>
          </cell>
          <cell r="J40">
            <v>5.4969962256979441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7.8232583092580299E-2</v>
          </cell>
          <cell r="O40">
            <v>1.1537088639090609</v>
          </cell>
          <cell r="P40">
            <v>0.15646516618516038</v>
          </cell>
          <cell r="Q40">
            <v>1.2374177278181218</v>
          </cell>
          <cell r="R40">
            <v>0.31293033237032075</v>
          </cell>
          <cell r="S40">
            <v>1.4048354556362432</v>
          </cell>
          <cell r="T40">
            <v>0.6258606647406415</v>
          </cell>
          <cell r="U40">
            <v>1.7396709112724864</v>
          </cell>
          <cell r="V40">
            <v>1.5646516618516038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0.26992040432905073</v>
          </cell>
          <cell r="H41" t="str">
            <v>6.10</v>
          </cell>
          <cell r="I41" t="str">
            <v>UNDERPRICED</v>
          </cell>
          <cell r="J41">
            <v>3.4185161115169671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0.16653568152525255</v>
          </cell>
          <cell r="O41">
            <v>7.1158676573040403</v>
          </cell>
          <cell r="P41">
            <v>0.33307136305050511</v>
          </cell>
          <cell r="Q41">
            <v>8.1317353146080809</v>
          </cell>
          <cell r="R41">
            <v>0.66614272610101066</v>
          </cell>
          <cell r="S41">
            <v>10.163470629216164</v>
          </cell>
          <cell r="T41">
            <v>1.3322854522020209</v>
          </cell>
          <cell r="U41">
            <v>14.226941258432326</v>
          </cell>
          <cell r="V41">
            <v>3.330713630505052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19.95</v>
          </cell>
          <cell r="I44" t="str">
            <v>FAIRLY PRICED</v>
          </cell>
          <cell r="J44">
            <v>5.6967626226221748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3.8940369206384329E-2</v>
          </cell>
          <cell r="O44">
            <v>20.726860365667367</v>
          </cell>
          <cell r="P44">
            <v>7.7880738412768657E-2</v>
          </cell>
          <cell r="Q44">
            <v>21.503720731334734</v>
          </cell>
          <cell r="R44">
            <v>0.15576147682553731</v>
          </cell>
          <cell r="S44">
            <v>23.05744146266947</v>
          </cell>
          <cell r="T44">
            <v>0.31152295365107463</v>
          </cell>
          <cell r="U44">
            <v>26.164882925338937</v>
          </cell>
          <cell r="V44">
            <v>0.77880738412768635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-9.2697060254550226E-2</v>
          </cell>
          <cell r="H46" t="str">
            <v>1.65</v>
          </cell>
          <cell r="I46" t="str">
            <v>OVERPRICED</v>
          </cell>
          <cell r="J46">
            <v>8.0469669776175454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-5.5563671337321985E-4</v>
          </cell>
          <cell r="O46">
            <v>1.649083199422934</v>
          </cell>
          <cell r="P46">
            <v>-1.1112734267466617E-3</v>
          </cell>
          <cell r="Q46">
            <v>1.6481663988458679</v>
          </cell>
          <cell r="R46">
            <v>-2.2225468534933235E-3</v>
          </cell>
          <cell r="S46">
            <v>1.6463327976917359</v>
          </cell>
          <cell r="T46">
            <v>-4.4450937069865359E-3</v>
          </cell>
          <cell r="U46">
            <v>1.6426655953834721</v>
          </cell>
          <cell r="V46">
            <v>-1.1112734267466395E-2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-0.13739447159844839</v>
          </cell>
          <cell r="H48" t="str">
            <v>11.45</v>
          </cell>
          <cell r="I48" t="str">
            <v>OVERPRICED</v>
          </cell>
          <cell r="J48">
            <v>29.978268359233535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-2.1151857559719822E-2</v>
          </cell>
          <cell r="O48">
            <v>11.207811230941207</v>
          </cell>
          <cell r="P48">
            <v>-4.2303715119439533E-2</v>
          </cell>
          <cell r="Q48">
            <v>10.965622461882417</v>
          </cell>
          <cell r="R48">
            <v>-8.4607430238879067E-2</v>
          </cell>
          <cell r="S48">
            <v>10.481244923764834</v>
          </cell>
          <cell r="T48">
            <v>-0.16921486047775813</v>
          </cell>
          <cell r="U48">
            <v>9.5124898475296682</v>
          </cell>
          <cell r="V48">
            <v>-0.42303715119439544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-0.17220957529117001</v>
          </cell>
          <cell r="H49" t="str">
            <v>17.10</v>
          </cell>
          <cell r="I49" t="str">
            <v>OVERPRICED</v>
          </cell>
          <cell r="J49">
            <v>696.17204473396703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-3.7194387605291146E-2</v>
          </cell>
          <cell r="O49">
            <v>16.463975971949523</v>
          </cell>
          <cell r="P49">
            <v>-7.4388775210582181E-2</v>
          </cell>
          <cell r="Q49">
            <v>15.827951943899047</v>
          </cell>
          <cell r="R49">
            <v>-0.14877755042116436</v>
          </cell>
          <cell r="S49">
            <v>14.55590388779809</v>
          </cell>
          <cell r="T49">
            <v>-0.29755510084232861</v>
          </cell>
          <cell r="U49">
            <v>12.011807775596182</v>
          </cell>
          <cell r="V49">
            <v>-0.74388775210582148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-4.8232595094682786E-2</v>
          </cell>
          <cell r="H50" t="str">
            <v>11.50</v>
          </cell>
          <cell r="I50" t="str">
            <v>FAIRLY PRICED</v>
          </cell>
          <cell r="J50">
            <v>5.6552972051128716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1.9933244336162614E-2</v>
          </cell>
          <cell r="O50">
            <v>11.72923230986587</v>
          </cell>
          <cell r="P50">
            <v>3.9866488672325229E-2</v>
          </cell>
          <cell r="Q50">
            <v>11.958464619731741</v>
          </cell>
          <cell r="R50">
            <v>7.9732977344650457E-2</v>
          </cell>
          <cell r="S50">
            <v>12.41692923946348</v>
          </cell>
          <cell r="T50">
            <v>0.15946595468930069</v>
          </cell>
          <cell r="U50">
            <v>13.333858478926958</v>
          </cell>
          <cell r="V50">
            <v>0.39866488672325184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6.0592804558004996E-2</v>
          </cell>
          <cell r="H51" t="str">
            <v>16.50</v>
          </cell>
          <cell r="I51" t="str">
            <v>UNDERPRICED</v>
          </cell>
          <cell r="J51">
            <v>5.5525604877426149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7.0079145352523131E-2</v>
          </cell>
          <cell r="O51">
            <v>17.656305898316631</v>
          </cell>
          <cell r="P51">
            <v>0.14015829070504648</v>
          </cell>
          <cell r="Q51">
            <v>18.812611796633266</v>
          </cell>
          <cell r="R51">
            <v>0.28031658141009275</v>
          </cell>
          <cell r="S51">
            <v>21.125223593266529</v>
          </cell>
          <cell r="T51">
            <v>0.56063316282018549</v>
          </cell>
          <cell r="U51">
            <v>25.750447186533062</v>
          </cell>
          <cell r="V51">
            <v>1.401582907050464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0.40601610867704718</v>
          </cell>
          <cell r="H52" t="str">
            <v>1.03</v>
          </cell>
          <cell r="I52" t="str">
            <v>UNDERPRICED</v>
          </cell>
          <cell r="J52">
            <v>5.0683266803692648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0.22924752766381129</v>
          </cell>
          <cell r="O52">
            <v>1.2661249534937256</v>
          </cell>
          <cell r="P52">
            <v>0.45849505532762236</v>
          </cell>
          <cell r="Q52">
            <v>1.5022499069874511</v>
          </cell>
          <cell r="R52">
            <v>0.91699011065524472</v>
          </cell>
          <cell r="S52">
            <v>1.9744998139749022</v>
          </cell>
          <cell r="T52">
            <v>1.8339802213104894</v>
          </cell>
          <cell r="U52">
            <v>2.9189996279498041</v>
          </cell>
          <cell r="V52">
            <v>4.584950553276224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-0.12657027747655386</v>
          </cell>
          <cell r="H53" t="str">
            <v>15.50</v>
          </cell>
          <cell r="I53" t="str">
            <v>OVERPRICED</v>
          </cell>
          <cell r="J53">
            <v>10.35807968527901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-1.6164152770666074E-2</v>
          </cell>
          <cell r="O53">
            <v>15.249455632054676</v>
          </cell>
          <cell r="P53">
            <v>-3.2328305541332147E-2</v>
          </cell>
          <cell r="Q53">
            <v>14.998911264109351</v>
          </cell>
          <cell r="R53">
            <v>-6.4656611082664184E-2</v>
          </cell>
          <cell r="S53">
            <v>14.497822528218705</v>
          </cell>
          <cell r="T53">
            <v>-0.12931322216532837</v>
          </cell>
          <cell r="U53">
            <v>13.495645056437411</v>
          </cell>
          <cell r="V53">
            <v>-0.32328305541332092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-0.17904660249431098</v>
          </cell>
          <cell r="H54" t="str">
            <v>1,345.00</v>
          </cell>
          <cell r="I54" t="str">
            <v>OVERPRICED</v>
          </cell>
          <cell r="J54">
            <v>32.565244600685894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-4.0344836769448111E-2</v>
          </cell>
          <cell r="O54">
            <v>1290.7361945450923</v>
          </cell>
          <cell r="P54">
            <v>-8.0689673538896334E-2</v>
          </cell>
          <cell r="Q54">
            <v>1236.4723890901844</v>
          </cell>
          <cell r="R54">
            <v>-0.16137934707779278</v>
          </cell>
          <cell r="S54">
            <v>1127.9447781803688</v>
          </cell>
          <cell r="T54">
            <v>-0.32275869415558534</v>
          </cell>
          <cell r="U54">
            <v>910.88955636073774</v>
          </cell>
          <cell r="V54">
            <v>-0.80689673538896323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-5.8867908306884507E-2</v>
          </cell>
          <cell r="H58" t="str">
            <v>9.20</v>
          </cell>
          <cell r="I58" t="str">
            <v>OVERPRICED</v>
          </cell>
          <cell r="J58">
            <v>6.3982503963555288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1.503257440690775E-2</v>
          </cell>
          <cell r="O58">
            <v>9.33829968454355</v>
          </cell>
          <cell r="P58">
            <v>3.0065148813815723E-2</v>
          </cell>
          <cell r="Q58">
            <v>9.4765993690871042</v>
          </cell>
          <cell r="R58">
            <v>6.0130297627631224E-2</v>
          </cell>
          <cell r="S58">
            <v>9.7531987381742073</v>
          </cell>
          <cell r="T58">
            <v>0.12026059525526267</v>
          </cell>
          <cell r="U58">
            <v>10.306397476348415</v>
          </cell>
          <cell r="V58">
            <v>0.30065148813815656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-3.9417186856401741E-2</v>
          </cell>
          <cell r="H59" t="str">
            <v>2.30</v>
          </cell>
          <cell r="I59" t="str">
            <v>FAIRLY PRICED</v>
          </cell>
          <cell r="J59">
            <v>12.356785294296504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2.3995316153463175E-2</v>
          </cell>
          <cell r="O59">
            <v>2.3551892271529651</v>
          </cell>
          <cell r="P59">
            <v>4.7990632306926351E-2</v>
          </cell>
          <cell r="Q59">
            <v>2.4103784543059303</v>
          </cell>
          <cell r="R59">
            <v>9.5981264613852479E-2</v>
          </cell>
          <cell r="S59">
            <v>2.5207569086118604</v>
          </cell>
          <cell r="T59">
            <v>0.19196252922770518</v>
          </cell>
          <cell r="U59">
            <v>2.7415138172237219</v>
          </cell>
          <cell r="V59">
            <v>0.47990632306926284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0.40038500040914443</v>
          </cell>
          <cell r="H63" t="str">
            <v>1.43</v>
          </cell>
          <cell r="I63" t="str">
            <v>UNDERPRICED</v>
          </cell>
          <cell r="J63">
            <v>3.6307996079816465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0.2266527566019465</v>
          </cell>
          <cell r="O63">
            <v>1.7541134419407833</v>
          </cell>
          <cell r="P63">
            <v>0.45330551320389301</v>
          </cell>
          <cell r="Q63">
            <v>2.078226883881567</v>
          </cell>
          <cell r="R63">
            <v>0.90661102640778601</v>
          </cell>
          <cell r="S63">
            <v>2.7264537677631338</v>
          </cell>
          <cell r="T63">
            <v>1.813222052815572</v>
          </cell>
          <cell r="U63">
            <v>4.0229075355262678</v>
          </cell>
          <cell r="V63">
            <v>4.5330551320389292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-0.10704112636103366</v>
          </cell>
          <cell r="H68" t="str">
            <v>3.84</v>
          </cell>
          <cell r="I68" t="str">
            <v>OVERPRICED</v>
          </cell>
          <cell r="J68">
            <v>15.886461884810254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-7.1652712421088616E-3</v>
          </cell>
          <cell r="O68">
            <v>3.812485358430302</v>
          </cell>
          <cell r="P68">
            <v>-1.4330542484217723E-2</v>
          </cell>
          <cell r="Q68">
            <v>3.7849707168606037</v>
          </cell>
          <cell r="R68">
            <v>-2.8661084968435557E-2</v>
          </cell>
          <cell r="S68">
            <v>3.7299414337212071</v>
          </cell>
          <cell r="T68">
            <v>-5.7322169936871115E-2</v>
          </cell>
          <cell r="U68">
            <v>3.6198828674424148</v>
          </cell>
          <cell r="V68">
            <v>-0.14330542484217768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0.54317637218057202</v>
          </cell>
          <cell r="H70" t="str">
            <v>0.67</v>
          </cell>
          <cell r="I70" t="str">
            <v>UNDERPRICED</v>
          </cell>
          <cell r="J70">
            <v>0.98966014132762503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0.2924499144133812</v>
          </cell>
          <cell r="O70">
            <v>0.86594144265696549</v>
          </cell>
          <cell r="P70">
            <v>0.58489982882676239</v>
          </cell>
          <cell r="Q70">
            <v>1.0618828853139308</v>
          </cell>
          <cell r="R70">
            <v>1.1697996576535248</v>
          </cell>
          <cell r="S70">
            <v>1.4537657706278617</v>
          </cell>
          <cell r="T70">
            <v>2.33959931530705</v>
          </cell>
          <cell r="U70">
            <v>2.2375315412557235</v>
          </cell>
          <cell r="V70">
            <v>5.8489982882676248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</v>
          </cell>
          <cell r="H71" t="e">
            <v>#N/A</v>
          </cell>
          <cell r="I71" t="str">
            <v>FAIRLY PRICED</v>
          </cell>
          <cell r="J71" t="e">
            <v>#N/A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7.9424382323476775E-2</v>
          </cell>
          <cell r="H72" t="str">
            <v>0.53</v>
          </cell>
          <cell r="I72" t="str">
            <v>UNDERPRICED</v>
          </cell>
          <cell r="J72">
            <v>4.2992611851883611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7.8756590485948186E-2</v>
          </cell>
          <cell r="O72">
            <v>0.57174099295755254</v>
          </cell>
          <cell r="P72">
            <v>0.15751318097189637</v>
          </cell>
          <cell r="Q72">
            <v>0.61348198591510505</v>
          </cell>
          <cell r="R72">
            <v>0.31502636194379274</v>
          </cell>
          <cell r="S72">
            <v>0.69696397183021019</v>
          </cell>
          <cell r="T72">
            <v>0.63005272388758571</v>
          </cell>
          <cell r="U72">
            <v>0.86392794366042047</v>
          </cell>
          <cell r="V72">
            <v>1.5751318097189642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4.4299671359990668E-2</v>
          </cell>
          <cell r="H74" t="str">
            <v>2.00</v>
          </cell>
          <cell r="I74" t="str">
            <v>FAIRLY PRICED</v>
          </cell>
          <cell r="J74">
            <v>10.1010754595134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6.2571395808744379E-2</v>
          </cell>
          <cell r="O74">
            <v>2.1251427916174888</v>
          </cell>
          <cell r="P74">
            <v>0.12514279161748898</v>
          </cell>
          <cell r="Q74">
            <v>2.250285583234978</v>
          </cell>
          <cell r="R74">
            <v>0.25028558323497796</v>
          </cell>
          <cell r="S74">
            <v>2.5005711664699559</v>
          </cell>
          <cell r="T74">
            <v>0.50057116646995592</v>
          </cell>
          <cell r="U74">
            <v>3.0011423329399118</v>
          </cell>
          <cell r="V74">
            <v>1.2514279161748894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-5.4121722464816745E-2</v>
          </cell>
          <cell r="H76" t="str">
            <v>2.27</v>
          </cell>
          <cell r="I76" t="str">
            <v>OVERPRICED</v>
          </cell>
          <cell r="J76">
            <v>6.3248702492069278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1.7219580071037299E-2</v>
          </cell>
          <cell r="O76">
            <v>2.3090884467612547</v>
          </cell>
          <cell r="P76">
            <v>3.4439160142074599E-2</v>
          </cell>
          <cell r="Q76">
            <v>2.3481768935225094</v>
          </cell>
          <cell r="R76">
            <v>6.8878320284149197E-2</v>
          </cell>
          <cell r="S76">
            <v>2.4263537870450187</v>
          </cell>
          <cell r="T76">
            <v>0.13775664056829839</v>
          </cell>
          <cell r="U76">
            <v>2.5827075740900374</v>
          </cell>
          <cell r="V76">
            <v>0.34439160142074621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0.43</v>
          </cell>
          <cell r="I83" t="str">
            <v>FAIRLY PRICED</v>
          </cell>
          <cell r="J83">
            <v>5.5484120819852221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7.1427492025636585E-2</v>
          </cell>
          <cell r="O83">
            <v>0.46071382157102375</v>
          </cell>
          <cell r="P83">
            <v>0.14285498405127317</v>
          </cell>
          <cell r="Q83">
            <v>0.49142764314204745</v>
          </cell>
          <cell r="R83">
            <v>0.28570996810254656</v>
          </cell>
          <cell r="S83">
            <v>0.55285528628409497</v>
          </cell>
          <cell r="T83">
            <v>0.5714199362050929</v>
          </cell>
          <cell r="U83">
            <v>0.67571057256818989</v>
          </cell>
          <cell r="V83">
            <v>1.4285498405127321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-3.8511544892723834E-2</v>
          </cell>
          <cell r="H85" t="str">
            <v>23.80</v>
          </cell>
          <cell r="I85" t="str">
            <v>FAIRLY PRICED</v>
          </cell>
          <cell r="J85">
            <v>6.6286681273588322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2.4412628953708326E-2</v>
          </cell>
          <cell r="O85">
            <v>24.381020569098258</v>
          </cell>
          <cell r="P85">
            <v>4.8825257907416431E-2</v>
          </cell>
          <cell r="Q85">
            <v>24.962041138196511</v>
          </cell>
          <cell r="R85">
            <v>9.7650515814832861E-2</v>
          </cell>
          <cell r="S85">
            <v>26.124082276393022</v>
          </cell>
          <cell r="T85">
            <v>0.19530103162966594</v>
          </cell>
          <cell r="U85">
            <v>28.44816455278605</v>
          </cell>
          <cell r="V85">
            <v>0.48825257907416475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0.2075811042722509</v>
          </cell>
          <cell r="H86" t="str">
            <v>3.65</v>
          </cell>
          <cell r="I86" t="str">
            <v>UNDERPRICED</v>
          </cell>
          <cell r="J86">
            <v>2.5804003653820589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0.13781021504358382</v>
          </cell>
          <cell r="O86">
            <v>4.1530072849090809</v>
          </cell>
          <cell r="P86">
            <v>0.27562043008716763</v>
          </cell>
          <cell r="Q86">
            <v>4.6560145698181614</v>
          </cell>
          <cell r="R86">
            <v>0.55124086017433527</v>
          </cell>
          <cell r="S86">
            <v>5.6620291396363234</v>
          </cell>
          <cell r="T86">
            <v>1.1024817203486705</v>
          </cell>
          <cell r="U86">
            <v>7.6740582792726473</v>
          </cell>
          <cell r="V86">
            <v>2.7562043008716768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6.2907393490856167E-2</v>
          </cell>
          <cell r="H87" t="str">
            <v>24.30</v>
          </cell>
          <cell r="I87" t="str">
            <v>UNDERPRICED</v>
          </cell>
          <cell r="J87">
            <v>4.6525682546407543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7.1145690000103068E-2</v>
          </cell>
          <cell r="O87">
            <v>26.028840267002504</v>
          </cell>
          <cell r="P87">
            <v>0.14229138000020614</v>
          </cell>
          <cell r="Q87">
            <v>27.757680534005011</v>
          </cell>
          <cell r="R87">
            <v>0.28458276000041249</v>
          </cell>
          <cell r="S87">
            <v>31.215361068010026</v>
          </cell>
          <cell r="T87">
            <v>0.56916552000082499</v>
          </cell>
          <cell r="U87">
            <v>38.130722136020047</v>
          </cell>
          <cell r="V87">
            <v>1.4229138000020622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-3.6285595591988941E-2</v>
          </cell>
          <cell r="H92" t="str">
            <v>140.00</v>
          </cell>
          <cell r="I92" t="str">
            <v>FAIRLY PRICED</v>
          </cell>
          <cell r="J92">
            <v>4.6485750063915701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2.5438329145559768E-2</v>
          </cell>
          <cell r="O92">
            <v>143.56136608037838</v>
          </cell>
          <cell r="P92">
            <v>5.0876658291119758E-2</v>
          </cell>
          <cell r="Q92">
            <v>147.12273216075675</v>
          </cell>
          <cell r="R92">
            <v>0.10175331658223929</v>
          </cell>
          <cell r="S92">
            <v>154.24546432151351</v>
          </cell>
          <cell r="T92">
            <v>0.20350663316447859</v>
          </cell>
          <cell r="U92">
            <v>168.49092864302699</v>
          </cell>
          <cell r="V92">
            <v>0.5087665829111967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2.6676189899090465E-2</v>
          </cell>
          <cell r="H94" t="str">
            <v>1.39</v>
          </cell>
          <cell r="I94" t="str">
            <v>FAIRLY PRICED</v>
          </cell>
          <cell r="J94">
            <v>1701.2047906264183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5.4450632092531093E-2</v>
          </cell>
          <cell r="O94">
            <v>1.4656863786086181</v>
          </cell>
          <cell r="P94">
            <v>0.10890126418506219</v>
          </cell>
          <cell r="Q94">
            <v>1.5413727572172364</v>
          </cell>
          <cell r="R94">
            <v>0.21780252837012437</v>
          </cell>
          <cell r="S94">
            <v>1.6927455144344727</v>
          </cell>
          <cell r="T94">
            <v>0.43560505674024852</v>
          </cell>
          <cell r="U94">
            <v>1.9954910288689454</v>
          </cell>
          <cell r="V94">
            <v>1.0890126418506214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0.17332583012646538</v>
          </cell>
          <cell r="H95" t="str">
            <v>1.85</v>
          </cell>
          <cell r="I95" t="str">
            <v>UNDERPRICED</v>
          </cell>
          <cell r="J95">
            <v>3.8837976365853124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0.12202565011586453</v>
          </cell>
          <cell r="O95">
            <v>2.0757474527143494</v>
          </cell>
          <cell r="P95">
            <v>0.24405130023172905</v>
          </cell>
          <cell r="Q95">
            <v>2.3014949054286991</v>
          </cell>
          <cell r="R95">
            <v>0.4881026004634581</v>
          </cell>
          <cell r="S95">
            <v>2.7529898108573976</v>
          </cell>
          <cell r="T95">
            <v>0.97620520092691621</v>
          </cell>
          <cell r="U95">
            <v>3.6559796217147951</v>
          </cell>
          <cell r="V95">
            <v>2.4405130023172901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-0.16948952839616399</v>
          </cell>
          <cell r="H99" t="str">
            <v>129.45</v>
          </cell>
          <cell r="I99" t="str">
            <v>OVERPRICED</v>
          </cell>
          <cell r="J99">
            <v>22.522422309696811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-3.5941011070105833E-2</v>
          </cell>
          <cell r="O99">
            <v>124.79743611697479</v>
          </cell>
          <cell r="P99">
            <v>-7.1882022140211776E-2</v>
          </cell>
          <cell r="Q99">
            <v>120.14487223394957</v>
          </cell>
          <cell r="R99">
            <v>-0.14376404428042355</v>
          </cell>
          <cell r="S99">
            <v>110.83974446789917</v>
          </cell>
          <cell r="T99">
            <v>-0.28752808856084711</v>
          </cell>
          <cell r="U99">
            <v>92.229488935798329</v>
          </cell>
          <cell r="V99">
            <v>-0.71882022140211754</v>
          </cell>
          <cell r="W99">
            <v>36.398722339495876</v>
          </cell>
        </row>
        <row r="100">
          <cell r="I100">
            <v>30</v>
          </cell>
        </row>
        <row r="101">
          <cell r="I101">
            <v>26</v>
          </cell>
        </row>
        <row r="102">
          <cell r="I102">
            <v>21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59142.42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5184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239962.5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257192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227965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30690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47800.5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849055.5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412160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208620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25456.2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602880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104025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146200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200385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3079800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220707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2057.7219999999998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3183.3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27393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43495.5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17568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26334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21526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85500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138000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67650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8167.9000000000005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41075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1066127.7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11040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2254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2974.4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4800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4643.1000000000004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 t="e">
            <v>#N/A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2279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21000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11985.6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5753.4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16516.010000000002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4745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31590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47532.799999999996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1072.3154999999999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798.10850000000005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2634891.7272674995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08/07/2019 14:45:58.058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 t="str">
            <v>OOPEN</v>
          </cell>
          <cell r="G6">
            <v>0</v>
          </cell>
          <cell r="H6" t="str">
            <v>OPEN</v>
          </cell>
          <cell r="I6">
            <v>0</v>
          </cell>
          <cell r="J6" t="str">
            <v>HIGH</v>
          </cell>
          <cell r="K6">
            <v>0</v>
          </cell>
          <cell r="L6" t="str">
            <v>LOW</v>
          </cell>
          <cell r="M6">
            <v>0</v>
          </cell>
          <cell r="N6" t="str">
            <v>%SPREAD</v>
          </cell>
          <cell r="O6" t="str">
            <v>OCLOSE</v>
          </cell>
          <cell r="P6">
            <v>0</v>
          </cell>
          <cell r="Q6">
            <v>0</v>
          </cell>
          <cell r="R6">
            <v>0</v>
          </cell>
          <cell r="S6" t="str">
            <v>CLOSE</v>
          </cell>
          <cell r="T6">
            <v>0</v>
          </cell>
          <cell r="U6" t="str">
            <v>CHANGE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 t="str">
            <v>ABBEYBDS</v>
          </cell>
          <cell r="C7">
            <v>0</v>
          </cell>
          <cell r="D7" t="str">
            <v>0.90</v>
          </cell>
          <cell r="E7">
            <v>0</v>
          </cell>
          <cell r="F7" t="str">
            <v>-</v>
          </cell>
          <cell r="G7">
            <v>0</v>
          </cell>
          <cell r="H7" t="str">
            <v>0.90</v>
          </cell>
          <cell r="I7">
            <v>0</v>
          </cell>
          <cell r="J7" t="str">
            <v>-</v>
          </cell>
          <cell r="K7">
            <v>0</v>
          </cell>
          <cell r="L7" t="str">
            <v>-</v>
          </cell>
          <cell r="M7">
            <v>0</v>
          </cell>
          <cell r="N7" t="str">
            <v>-</v>
          </cell>
          <cell r="O7" t="str">
            <v>-</v>
          </cell>
          <cell r="P7">
            <v>0</v>
          </cell>
          <cell r="Q7">
            <v>0</v>
          </cell>
          <cell r="R7">
            <v>0</v>
          </cell>
          <cell r="S7" t="str">
            <v>0.90</v>
          </cell>
          <cell r="T7">
            <v>0</v>
          </cell>
          <cell r="U7" t="str">
            <v>-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ABCTRANS</v>
          </cell>
          <cell r="C8">
            <v>0</v>
          </cell>
          <cell r="D8" t="str">
            <v>0.30</v>
          </cell>
          <cell r="E8">
            <v>0</v>
          </cell>
          <cell r="F8" t="str">
            <v>-</v>
          </cell>
          <cell r="G8">
            <v>0</v>
          </cell>
          <cell r="H8" t="str">
            <v>0.30</v>
          </cell>
          <cell r="I8">
            <v>0</v>
          </cell>
          <cell r="J8" t="str">
            <v>-</v>
          </cell>
          <cell r="K8">
            <v>0</v>
          </cell>
          <cell r="L8" t="str">
            <v>-</v>
          </cell>
          <cell r="M8">
            <v>0</v>
          </cell>
          <cell r="N8" t="str">
            <v>-</v>
          </cell>
          <cell r="O8" t="str">
            <v>-</v>
          </cell>
          <cell r="P8">
            <v>0</v>
          </cell>
          <cell r="Q8">
            <v>0</v>
          </cell>
          <cell r="R8">
            <v>0</v>
          </cell>
          <cell r="S8" t="str">
            <v>0.30</v>
          </cell>
          <cell r="T8">
            <v>0</v>
          </cell>
          <cell r="U8" t="str">
            <v>-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 t="str">
            <v>ACADEMY</v>
          </cell>
          <cell r="C9">
            <v>0</v>
          </cell>
          <cell r="D9" t="str">
            <v>0.40</v>
          </cell>
          <cell r="E9">
            <v>0</v>
          </cell>
          <cell r="F9" t="str">
            <v>-</v>
          </cell>
          <cell r="G9">
            <v>0</v>
          </cell>
          <cell r="H9" t="str">
            <v>0.40</v>
          </cell>
          <cell r="I9">
            <v>0</v>
          </cell>
          <cell r="J9" t="str">
            <v>-</v>
          </cell>
          <cell r="K9">
            <v>0</v>
          </cell>
          <cell r="L9" t="str">
            <v>-</v>
          </cell>
          <cell r="M9">
            <v>0</v>
          </cell>
          <cell r="N9" t="str">
            <v>-</v>
          </cell>
          <cell r="O9" t="str">
            <v>-</v>
          </cell>
          <cell r="P9">
            <v>0</v>
          </cell>
          <cell r="Q9">
            <v>0</v>
          </cell>
          <cell r="R9">
            <v>0</v>
          </cell>
          <cell r="S9" t="str">
            <v>0.40</v>
          </cell>
          <cell r="T9">
            <v>0</v>
          </cell>
          <cell r="U9" t="str">
            <v>-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ACCESS</v>
          </cell>
          <cell r="C10">
            <v>0</v>
          </cell>
          <cell r="D10" t="str">
            <v>6.70</v>
          </cell>
          <cell r="E10">
            <v>0</v>
          </cell>
          <cell r="F10" t="str">
            <v>-</v>
          </cell>
          <cell r="G10">
            <v>0</v>
          </cell>
          <cell r="H10" t="str">
            <v>6.70</v>
          </cell>
          <cell r="I10">
            <v>0</v>
          </cell>
          <cell r="J10" t="str">
            <v>6.95</v>
          </cell>
          <cell r="K10">
            <v>0</v>
          </cell>
          <cell r="L10" t="str">
            <v>6.60</v>
          </cell>
          <cell r="M10">
            <v>0</v>
          </cell>
          <cell r="N10" t="str">
            <v>5.04</v>
          </cell>
          <cell r="O10" t="str">
            <v>6.75</v>
          </cell>
          <cell r="P10">
            <v>0</v>
          </cell>
          <cell r="Q10">
            <v>0</v>
          </cell>
          <cell r="R10">
            <v>0</v>
          </cell>
          <cell r="S10" t="str">
            <v>6.75</v>
          </cell>
          <cell r="T10">
            <v>0</v>
          </cell>
          <cell r="U10" t="str">
            <v>0.05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AFRINSURE</v>
          </cell>
          <cell r="C11">
            <v>0</v>
          </cell>
          <cell r="D11" t="str">
            <v>0.20</v>
          </cell>
          <cell r="E11">
            <v>0</v>
          </cell>
          <cell r="F11" t="str">
            <v>-</v>
          </cell>
          <cell r="G11">
            <v>0</v>
          </cell>
          <cell r="H11" t="str">
            <v>0.20</v>
          </cell>
          <cell r="I11">
            <v>0</v>
          </cell>
          <cell r="J11" t="str">
            <v>-</v>
          </cell>
          <cell r="K11">
            <v>0</v>
          </cell>
          <cell r="L11" t="str">
            <v>-</v>
          </cell>
          <cell r="M11">
            <v>0</v>
          </cell>
          <cell r="N11" t="str">
            <v>-</v>
          </cell>
          <cell r="O11" t="str">
            <v>-</v>
          </cell>
          <cell r="P11">
            <v>0</v>
          </cell>
          <cell r="Q11">
            <v>0</v>
          </cell>
          <cell r="R11">
            <v>0</v>
          </cell>
          <cell r="S11" t="str">
            <v>0.20</v>
          </cell>
          <cell r="T11">
            <v>0</v>
          </cell>
          <cell r="U11" t="str">
            <v>-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AFRIPRUD</v>
          </cell>
          <cell r="C12">
            <v>0</v>
          </cell>
          <cell r="D12" t="str">
            <v>3.60</v>
          </cell>
          <cell r="E12">
            <v>0</v>
          </cell>
          <cell r="F12" t="str">
            <v>-</v>
          </cell>
          <cell r="G12">
            <v>0</v>
          </cell>
          <cell r="H12" t="str">
            <v>3.60</v>
          </cell>
          <cell r="I12">
            <v>0</v>
          </cell>
          <cell r="J12" t="str">
            <v>-</v>
          </cell>
          <cell r="K12">
            <v>0</v>
          </cell>
          <cell r="L12" t="str">
            <v>-</v>
          </cell>
          <cell r="M12">
            <v>0</v>
          </cell>
          <cell r="N12" t="str">
            <v>-</v>
          </cell>
          <cell r="O12" t="str">
            <v>-</v>
          </cell>
          <cell r="P12">
            <v>0</v>
          </cell>
          <cell r="Q12">
            <v>0</v>
          </cell>
          <cell r="R12">
            <v>0</v>
          </cell>
          <cell r="S12" t="str">
            <v>3.60</v>
          </cell>
          <cell r="T12">
            <v>0</v>
          </cell>
          <cell r="U12" t="str">
            <v>-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 t="str">
            <v>AGLEVENT</v>
          </cell>
          <cell r="C13">
            <v>0</v>
          </cell>
          <cell r="D13" t="str">
            <v>0.30</v>
          </cell>
          <cell r="E13">
            <v>0</v>
          </cell>
          <cell r="F13" t="str">
            <v>-</v>
          </cell>
          <cell r="G13">
            <v>0</v>
          </cell>
          <cell r="H13" t="str">
            <v>0.30</v>
          </cell>
          <cell r="I13">
            <v>0</v>
          </cell>
          <cell r="J13" t="str">
            <v>-</v>
          </cell>
          <cell r="K13">
            <v>0</v>
          </cell>
          <cell r="L13" t="str">
            <v>-</v>
          </cell>
          <cell r="M13">
            <v>0</v>
          </cell>
          <cell r="N13" t="str">
            <v>-</v>
          </cell>
          <cell r="O13" t="str">
            <v>-</v>
          </cell>
          <cell r="P13">
            <v>0</v>
          </cell>
          <cell r="Q13">
            <v>0</v>
          </cell>
          <cell r="R13">
            <v>0</v>
          </cell>
          <cell r="S13" t="str">
            <v>0.30</v>
          </cell>
          <cell r="T13">
            <v>0</v>
          </cell>
          <cell r="U13" t="str">
            <v>-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AIICO</v>
          </cell>
          <cell r="C14">
            <v>0</v>
          </cell>
          <cell r="D14" t="str">
            <v>0.68</v>
          </cell>
          <cell r="E14">
            <v>0</v>
          </cell>
          <cell r="F14" t="str">
            <v>-</v>
          </cell>
          <cell r="G14">
            <v>0</v>
          </cell>
          <cell r="H14" t="str">
            <v>0.68</v>
          </cell>
          <cell r="I14">
            <v>0</v>
          </cell>
          <cell r="J14" t="str">
            <v>0.67</v>
          </cell>
          <cell r="K14">
            <v>0</v>
          </cell>
          <cell r="L14" t="str">
            <v>0.67</v>
          </cell>
          <cell r="M14">
            <v>0</v>
          </cell>
          <cell r="N14" t="str">
            <v>-</v>
          </cell>
          <cell r="O14" t="str">
            <v>-</v>
          </cell>
          <cell r="P14">
            <v>0</v>
          </cell>
          <cell r="Q14">
            <v>0</v>
          </cell>
          <cell r="R14">
            <v>0</v>
          </cell>
          <cell r="S14" t="str">
            <v>0.67</v>
          </cell>
          <cell r="T14">
            <v>0</v>
          </cell>
          <cell r="U14" t="str">
            <v>-0.01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AUSTINLAZ</v>
          </cell>
          <cell r="C15">
            <v>0</v>
          </cell>
          <cell r="D15" t="str">
            <v>2.09</v>
          </cell>
          <cell r="E15">
            <v>0</v>
          </cell>
          <cell r="F15" t="str">
            <v>-</v>
          </cell>
          <cell r="G15">
            <v>0</v>
          </cell>
          <cell r="H15" t="str">
            <v>2.09</v>
          </cell>
          <cell r="I15">
            <v>0</v>
          </cell>
          <cell r="J15" t="str">
            <v>-</v>
          </cell>
          <cell r="K15">
            <v>0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>
            <v>0</v>
          </cell>
          <cell r="Q15">
            <v>0</v>
          </cell>
          <cell r="R15">
            <v>0</v>
          </cell>
          <cell r="S15" t="str">
            <v>2.09</v>
          </cell>
          <cell r="T15">
            <v>0</v>
          </cell>
          <cell r="U15" t="str">
            <v>-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BERGER</v>
          </cell>
          <cell r="C16">
            <v>0</v>
          </cell>
          <cell r="D16" t="str">
            <v>7.10</v>
          </cell>
          <cell r="E16">
            <v>0</v>
          </cell>
          <cell r="F16" t="str">
            <v>-</v>
          </cell>
          <cell r="G16">
            <v>0</v>
          </cell>
          <cell r="H16" t="str">
            <v>7.10</v>
          </cell>
          <cell r="I16">
            <v>0</v>
          </cell>
          <cell r="J16" t="str">
            <v>-</v>
          </cell>
          <cell r="K16">
            <v>0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>
            <v>0</v>
          </cell>
          <cell r="Q16">
            <v>0</v>
          </cell>
          <cell r="R16">
            <v>0</v>
          </cell>
          <cell r="S16" t="str">
            <v>7.10</v>
          </cell>
          <cell r="T16">
            <v>0</v>
          </cell>
          <cell r="U16" t="str">
            <v>-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BETAGLAS</v>
          </cell>
          <cell r="C17">
            <v>0</v>
          </cell>
          <cell r="D17" t="str">
            <v>66.35</v>
          </cell>
          <cell r="E17">
            <v>0</v>
          </cell>
          <cell r="F17" t="str">
            <v>-</v>
          </cell>
          <cell r="G17">
            <v>0</v>
          </cell>
          <cell r="H17" t="str">
            <v>66.35</v>
          </cell>
          <cell r="I17">
            <v>0</v>
          </cell>
          <cell r="J17" t="str">
            <v>-</v>
          </cell>
          <cell r="K17">
            <v>0</v>
          </cell>
          <cell r="L17" t="str">
            <v>-</v>
          </cell>
          <cell r="M17">
            <v>0</v>
          </cell>
          <cell r="N17" t="str">
            <v>-</v>
          </cell>
          <cell r="O17" t="str">
            <v>-</v>
          </cell>
          <cell r="P17">
            <v>0</v>
          </cell>
          <cell r="Q17">
            <v>0</v>
          </cell>
          <cell r="R17">
            <v>0</v>
          </cell>
          <cell r="S17" t="str">
            <v>66.35</v>
          </cell>
          <cell r="T17">
            <v>0</v>
          </cell>
          <cell r="U17" t="str">
            <v>-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BOCGAS</v>
          </cell>
          <cell r="C18">
            <v>0</v>
          </cell>
          <cell r="D18" t="str">
            <v>4.54</v>
          </cell>
          <cell r="E18">
            <v>0</v>
          </cell>
          <cell r="F18" t="str">
            <v>-</v>
          </cell>
          <cell r="G18">
            <v>0</v>
          </cell>
          <cell r="H18" t="str">
            <v>4.54</v>
          </cell>
          <cell r="I18">
            <v>0</v>
          </cell>
          <cell r="J18" t="str">
            <v>-</v>
          </cell>
          <cell r="K18">
            <v>0</v>
          </cell>
          <cell r="L18" t="str">
            <v>-</v>
          </cell>
          <cell r="M18">
            <v>0</v>
          </cell>
          <cell r="N18" t="str">
            <v>-</v>
          </cell>
          <cell r="O18" t="str">
            <v>-</v>
          </cell>
          <cell r="P18">
            <v>0</v>
          </cell>
          <cell r="Q18">
            <v>0</v>
          </cell>
          <cell r="R18">
            <v>0</v>
          </cell>
          <cell r="S18" t="str">
            <v>4.54</v>
          </cell>
          <cell r="T18">
            <v>0</v>
          </cell>
          <cell r="U18" t="str">
            <v>-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CADBURY</v>
          </cell>
          <cell r="C19">
            <v>0</v>
          </cell>
          <cell r="D19" t="str">
            <v>11.00</v>
          </cell>
          <cell r="E19">
            <v>0</v>
          </cell>
          <cell r="F19" t="str">
            <v>-</v>
          </cell>
          <cell r="G19">
            <v>0</v>
          </cell>
          <cell r="H19" t="str">
            <v>11.00</v>
          </cell>
          <cell r="I19">
            <v>0</v>
          </cell>
          <cell r="J19" t="str">
            <v>11.45</v>
          </cell>
          <cell r="K19">
            <v>0</v>
          </cell>
          <cell r="L19" t="str">
            <v>11.25</v>
          </cell>
          <cell r="M19">
            <v>0</v>
          </cell>
          <cell r="N19" t="str">
            <v>1.75</v>
          </cell>
          <cell r="O19" t="str">
            <v>11.45</v>
          </cell>
          <cell r="P19">
            <v>0</v>
          </cell>
          <cell r="Q19">
            <v>0</v>
          </cell>
          <cell r="R19">
            <v>0</v>
          </cell>
          <cell r="S19" t="str">
            <v>11.45</v>
          </cell>
          <cell r="T19">
            <v>0</v>
          </cell>
          <cell r="U19" t="str">
            <v>0.45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CAP</v>
          </cell>
          <cell r="C20">
            <v>0</v>
          </cell>
          <cell r="D20" t="str">
            <v>27.50</v>
          </cell>
          <cell r="E20">
            <v>0</v>
          </cell>
          <cell r="F20" t="str">
            <v>-</v>
          </cell>
          <cell r="G20">
            <v>0</v>
          </cell>
          <cell r="H20" t="str">
            <v>27.50</v>
          </cell>
          <cell r="I20">
            <v>0</v>
          </cell>
          <cell r="J20" t="str">
            <v>-</v>
          </cell>
          <cell r="K20">
            <v>0</v>
          </cell>
          <cell r="L20" t="str">
            <v>-</v>
          </cell>
          <cell r="M20">
            <v>0</v>
          </cell>
          <cell r="N20" t="str">
            <v>-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 t="str">
            <v>27.50</v>
          </cell>
          <cell r="T20">
            <v>0</v>
          </cell>
          <cell r="U20" t="str">
            <v>-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CAVERTON</v>
          </cell>
          <cell r="C21">
            <v>0</v>
          </cell>
          <cell r="D21" t="str">
            <v>2.57</v>
          </cell>
          <cell r="E21">
            <v>0</v>
          </cell>
          <cell r="F21" t="str">
            <v>-</v>
          </cell>
          <cell r="G21">
            <v>0</v>
          </cell>
          <cell r="H21" t="str">
            <v>2.57</v>
          </cell>
          <cell r="I21">
            <v>0</v>
          </cell>
          <cell r="J21" t="str">
            <v>-</v>
          </cell>
          <cell r="K21">
            <v>0</v>
          </cell>
          <cell r="L21" t="str">
            <v>-</v>
          </cell>
          <cell r="M21">
            <v>0</v>
          </cell>
          <cell r="N21" t="str">
            <v>-</v>
          </cell>
          <cell r="O21" t="str">
            <v>-</v>
          </cell>
          <cell r="P21">
            <v>0</v>
          </cell>
          <cell r="Q21">
            <v>0</v>
          </cell>
          <cell r="R21">
            <v>0</v>
          </cell>
          <cell r="S21" t="str">
            <v>2.57</v>
          </cell>
          <cell r="T21">
            <v>0</v>
          </cell>
          <cell r="U21" t="str">
            <v>-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CCNN</v>
          </cell>
          <cell r="C22">
            <v>0</v>
          </cell>
          <cell r="D22" t="str">
            <v>15.25</v>
          </cell>
          <cell r="E22">
            <v>0</v>
          </cell>
          <cell r="F22" t="str">
            <v>-</v>
          </cell>
          <cell r="G22">
            <v>0</v>
          </cell>
          <cell r="H22" t="str">
            <v>15.25</v>
          </cell>
          <cell r="I22">
            <v>0</v>
          </cell>
          <cell r="J22" t="str">
            <v>-</v>
          </cell>
          <cell r="K22">
            <v>0</v>
          </cell>
          <cell r="L22" t="str">
            <v>-</v>
          </cell>
          <cell r="M22">
            <v>0</v>
          </cell>
          <cell r="N22" t="str">
            <v>-</v>
          </cell>
          <cell r="O22" t="str">
            <v>-</v>
          </cell>
          <cell r="P22">
            <v>0</v>
          </cell>
          <cell r="Q22">
            <v>0</v>
          </cell>
          <cell r="R22">
            <v>0</v>
          </cell>
          <cell r="S22" t="str">
            <v>15.25</v>
          </cell>
          <cell r="T22">
            <v>0</v>
          </cell>
          <cell r="U22" t="str">
            <v>-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CHAMPION</v>
          </cell>
          <cell r="C23">
            <v>0</v>
          </cell>
          <cell r="D23" t="str">
            <v>1.69</v>
          </cell>
          <cell r="E23">
            <v>0</v>
          </cell>
          <cell r="F23" t="str">
            <v>-</v>
          </cell>
          <cell r="G23">
            <v>0</v>
          </cell>
          <cell r="H23" t="str">
            <v>1.69</v>
          </cell>
          <cell r="I23">
            <v>0</v>
          </cell>
          <cell r="J23" t="str">
            <v>-</v>
          </cell>
          <cell r="K23">
            <v>0</v>
          </cell>
          <cell r="L23" t="str">
            <v>-</v>
          </cell>
          <cell r="M23">
            <v>0</v>
          </cell>
          <cell r="N23" t="str">
            <v>-</v>
          </cell>
          <cell r="O23" t="str">
            <v>-</v>
          </cell>
          <cell r="P23">
            <v>0</v>
          </cell>
          <cell r="Q23">
            <v>0</v>
          </cell>
          <cell r="R23">
            <v>0</v>
          </cell>
          <cell r="S23" t="str">
            <v>1.69</v>
          </cell>
          <cell r="T23">
            <v>0</v>
          </cell>
          <cell r="U23" t="str">
            <v>-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CHAMS</v>
          </cell>
          <cell r="C24">
            <v>0</v>
          </cell>
          <cell r="D24" t="str">
            <v>0.28</v>
          </cell>
          <cell r="E24">
            <v>0</v>
          </cell>
          <cell r="F24" t="str">
            <v>-</v>
          </cell>
          <cell r="G24">
            <v>0</v>
          </cell>
          <cell r="H24" t="str">
            <v>0.28</v>
          </cell>
          <cell r="I24">
            <v>0</v>
          </cell>
          <cell r="J24" t="str">
            <v>0.29</v>
          </cell>
          <cell r="K24">
            <v>0</v>
          </cell>
          <cell r="L24" t="str">
            <v>0.28</v>
          </cell>
          <cell r="M24">
            <v>0</v>
          </cell>
          <cell r="N24" t="str">
            <v>3.45</v>
          </cell>
          <cell r="O24" t="str">
            <v>-</v>
          </cell>
          <cell r="P24">
            <v>0</v>
          </cell>
          <cell r="Q24">
            <v>0</v>
          </cell>
          <cell r="R24">
            <v>0</v>
          </cell>
          <cell r="S24" t="str">
            <v>0.29</v>
          </cell>
          <cell r="T24">
            <v>0</v>
          </cell>
          <cell r="U24" t="str">
            <v>0.01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CHIPLC</v>
          </cell>
          <cell r="C25">
            <v>0</v>
          </cell>
          <cell r="D25" t="str">
            <v>0.33</v>
          </cell>
          <cell r="E25">
            <v>0</v>
          </cell>
          <cell r="F25" t="str">
            <v>-</v>
          </cell>
          <cell r="G25">
            <v>0</v>
          </cell>
          <cell r="H25" t="str">
            <v>0.33</v>
          </cell>
          <cell r="I25">
            <v>0</v>
          </cell>
          <cell r="J25" t="str">
            <v>-</v>
          </cell>
          <cell r="K25">
            <v>0</v>
          </cell>
          <cell r="L25" t="str">
            <v>-</v>
          </cell>
          <cell r="M25">
            <v>0</v>
          </cell>
          <cell r="N25" t="str">
            <v>-</v>
          </cell>
          <cell r="O25" t="str">
            <v>-</v>
          </cell>
          <cell r="P25">
            <v>0</v>
          </cell>
          <cell r="Q25">
            <v>0</v>
          </cell>
          <cell r="R25">
            <v>0</v>
          </cell>
          <cell r="S25" t="str">
            <v>0.33</v>
          </cell>
          <cell r="T25">
            <v>0</v>
          </cell>
          <cell r="U25" t="str">
            <v>-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CILEASING</v>
          </cell>
          <cell r="C26">
            <v>0</v>
          </cell>
          <cell r="D26" t="str">
            <v>5.50</v>
          </cell>
          <cell r="E26">
            <v>0</v>
          </cell>
          <cell r="F26" t="str">
            <v>-</v>
          </cell>
          <cell r="G26">
            <v>0</v>
          </cell>
          <cell r="H26" t="str">
            <v>5.50</v>
          </cell>
          <cell r="I26">
            <v>0</v>
          </cell>
          <cell r="J26" t="str">
            <v>-</v>
          </cell>
          <cell r="K26">
            <v>0</v>
          </cell>
          <cell r="L26" t="str">
            <v>-</v>
          </cell>
          <cell r="M26">
            <v>0</v>
          </cell>
          <cell r="N26" t="str">
            <v>-</v>
          </cell>
          <cell r="O26" t="str">
            <v>-</v>
          </cell>
          <cell r="P26">
            <v>0</v>
          </cell>
          <cell r="Q26">
            <v>0</v>
          </cell>
          <cell r="R26">
            <v>0</v>
          </cell>
          <cell r="S26" t="str">
            <v>5.50</v>
          </cell>
          <cell r="T26">
            <v>0</v>
          </cell>
          <cell r="U26" t="str">
            <v>-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CONOIL</v>
          </cell>
          <cell r="C27">
            <v>0</v>
          </cell>
          <cell r="D27" t="str">
            <v>23.80</v>
          </cell>
          <cell r="E27">
            <v>0</v>
          </cell>
          <cell r="F27" t="str">
            <v>-</v>
          </cell>
          <cell r="G27">
            <v>0</v>
          </cell>
          <cell r="H27" t="str">
            <v>23.80</v>
          </cell>
          <cell r="I27">
            <v>0</v>
          </cell>
          <cell r="J27" t="str">
            <v>-</v>
          </cell>
          <cell r="K27">
            <v>0</v>
          </cell>
          <cell r="L27" t="str">
            <v>-</v>
          </cell>
          <cell r="M27">
            <v>0</v>
          </cell>
          <cell r="N27" t="str">
            <v>-</v>
          </cell>
          <cell r="O27" t="str">
            <v>-</v>
          </cell>
          <cell r="P27">
            <v>0</v>
          </cell>
          <cell r="Q27">
            <v>0</v>
          </cell>
          <cell r="R27">
            <v>0</v>
          </cell>
          <cell r="S27" t="str">
            <v>23.80</v>
          </cell>
          <cell r="T27">
            <v>0</v>
          </cell>
          <cell r="U27" t="str">
            <v>-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CORNERST</v>
          </cell>
          <cell r="C28">
            <v>0</v>
          </cell>
          <cell r="D28" t="str">
            <v>0.20</v>
          </cell>
          <cell r="E28">
            <v>0</v>
          </cell>
          <cell r="F28" t="str">
            <v>-</v>
          </cell>
          <cell r="G28">
            <v>0</v>
          </cell>
          <cell r="H28" t="str">
            <v>0.20</v>
          </cell>
          <cell r="I28">
            <v>0</v>
          </cell>
          <cell r="J28" t="str">
            <v>0.20</v>
          </cell>
          <cell r="K28">
            <v>0</v>
          </cell>
          <cell r="L28" t="str">
            <v>0.20</v>
          </cell>
          <cell r="M28">
            <v>0</v>
          </cell>
          <cell r="N28" t="str">
            <v>-</v>
          </cell>
          <cell r="O28" t="str">
            <v>-</v>
          </cell>
          <cell r="P28">
            <v>0</v>
          </cell>
          <cell r="Q28">
            <v>0</v>
          </cell>
          <cell r="R28">
            <v>0</v>
          </cell>
          <cell r="S28" t="str">
            <v>0.20</v>
          </cell>
          <cell r="T28">
            <v>0</v>
          </cell>
          <cell r="U28" t="str">
            <v>-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CUSTODIAN</v>
          </cell>
          <cell r="C29">
            <v>0</v>
          </cell>
          <cell r="D29" t="str">
            <v>6.25</v>
          </cell>
          <cell r="E29">
            <v>0</v>
          </cell>
          <cell r="F29" t="str">
            <v>-</v>
          </cell>
          <cell r="G29">
            <v>0</v>
          </cell>
          <cell r="H29" t="str">
            <v>6.25</v>
          </cell>
          <cell r="I29">
            <v>0</v>
          </cell>
          <cell r="J29" t="str">
            <v>-</v>
          </cell>
          <cell r="K29">
            <v>0</v>
          </cell>
          <cell r="L29" t="str">
            <v>-</v>
          </cell>
          <cell r="M29">
            <v>0</v>
          </cell>
          <cell r="N29" t="str">
            <v>-</v>
          </cell>
          <cell r="O29" t="str">
            <v>-</v>
          </cell>
          <cell r="P29">
            <v>0</v>
          </cell>
          <cell r="Q29">
            <v>0</v>
          </cell>
          <cell r="R29">
            <v>0</v>
          </cell>
          <cell r="S29" t="str">
            <v>6.25</v>
          </cell>
          <cell r="T29">
            <v>0</v>
          </cell>
          <cell r="U29" t="str">
            <v>-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CUTIX</v>
          </cell>
          <cell r="C30">
            <v>0</v>
          </cell>
          <cell r="D30" t="str">
            <v>1.54</v>
          </cell>
          <cell r="E30">
            <v>0</v>
          </cell>
          <cell r="F30" t="str">
            <v>-</v>
          </cell>
          <cell r="G30">
            <v>0</v>
          </cell>
          <cell r="H30" t="str">
            <v>1.54</v>
          </cell>
          <cell r="I30">
            <v>0</v>
          </cell>
          <cell r="J30" t="str">
            <v>1.65</v>
          </cell>
          <cell r="K30">
            <v>0</v>
          </cell>
          <cell r="L30" t="str">
            <v>1.65</v>
          </cell>
          <cell r="M30">
            <v>0</v>
          </cell>
          <cell r="N30" t="str">
            <v>-</v>
          </cell>
          <cell r="O30" t="str">
            <v>-</v>
          </cell>
          <cell r="P30">
            <v>0</v>
          </cell>
          <cell r="Q30">
            <v>0</v>
          </cell>
          <cell r="R30">
            <v>0</v>
          </cell>
          <cell r="S30" t="str">
            <v>1.65</v>
          </cell>
          <cell r="T30">
            <v>0</v>
          </cell>
          <cell r="U30" t="str">
            <v>0.11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CWG</v>
          </cell>
          <cell r="C31">
            <v>0</v>
          </cell>
          <cell r="D31" t="str">
            <v>2.54</v>
          </cell>
          <cell r="E31">
            <v>0</v>
          </cell>
          <cell r="F31" t="str">
            <v>-</v>
          </cell>
          <cell r="G31">
            <v>0</v>
          </cell>
          <cell r="H31" t="str">
            <v>2.54</v>
          </cell>
          <cell r="I31">
            <v>0</v>
          </cell>
          <cell r="J31" t="str">
            <v>-</v>
          </cell>
          <cell r="K31">
            <v>0</v>
          </cell>
          <cell r="L31" t="str">
            <v>-</v>
          </cell>
          <cell r="M31">
            <v>0</v>
          </cell>
          <cell r="N31" t="str">
            <v>-</v>
          </cell>
          <cell r="O31" t="str">
            <v>-</v>
          </cell>
          <cell r="P31">
            <v>0</v>
          </cell>
          <cell r="Q31">
            <v>0</v>
          </cell>
          <cell r="R31">
            <v>0</v>
          </cell>
          <cell r="S31" t="str">
            <v>2.54</v>
          </cell>
          <cell r="T31">
            <v>0</v>
          </cell>
          <cell r="U31" t="str">
            <v>-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DAARCOMM</v>
          </cell>
          <cell r="C32">
            <v>0</v>
          </cell>
          <cell r="D32" t="str">
            <v>0.40</v>
          </cell>
          <cell r="E32">
            <v>0</v>
          </cell>
          <cell r="F32" t="str">
            <v>-</v>
          </cell>
          <cell r="G32">
            <v>0</v>
          </cell>
          <cell r="H32" t="str">
            <v>0.40</v>
          </cell>
          <cell r="I32">
            <v>0</v>
          </cell>
          <cell r="J32" t="str">
            <v>-</v>
          </cell>
          <cell r="K32">
            <v>0</v>
          </cell>
          <cell r="L32" t="str">
            <v>-</v>
          </cell>
          <cell r="M32">
            <v>0</v>
          </cell>
          <cell r="N32" t="str">
            <v>-</v>
          </cell>
          <cell r="O32" t="str">
            <v>-</v>
          </cell>
          <cell r="P32">
            <v>0</v>
          </cell>
          <cell r="Q32">
            <v>0</v>
          </cell>
          <cell r="R32">
            <v>0</v>
          </cell>
          <cell r="S32" t="str">
            <v>0.40</v>
          </cell>
          <cell r="T32">
            <v>0</v>
          </cell>
          <cell r="U32" t="str">
            <v>-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DANGCEM</v>
          </cell>
          <cell r="C33">
            <v>0</v>
          </cell>
          <cell r="D33" t="str">
            <v>177.00</v>
          </cell>
          <cell r="E33">
            <v>0</v>
          </cell>
          <cell r="F33" t="str">
            <v>-</v>
          </cell>
          <cell r="G33">
            <v>0</v>
          </cell>
          <cell r="H33" t="str">
            <v>177.00</v>
          </cell>
          <cell r="I33">
            <v>0</v>
          </cell>
          <cell r="J33" t="str">
            <v>177.00</v>
          </cell>
          <cell r="K33">
            <v>0</v>
          </cell>
          <cell r="L33" t="str">
            <v>176.00</v>
          </cell>
          <cell r="M33">
            <v>0</v>
          </cell>
          <cell r="N33" t="str">
            <v>0.56</v>
          </cell>
          <cell r="O33" t="str">
            <v>-</v>
          </cell>
          <cell r="P33">
            <v>0</v>
          </cell>
          <cell r="Q33">
            <v>0</v>
          </cell>
          <cell r="R33">
            <v>0</v>
          </cell>
          <cell r="S33" t="str">
            <v>177.00</v>
          </cell>
          <cell r="T33">
            <v>0</v>
          </cell>
          <cell r="U33" t="str">
            <v>-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DANGFLOUR</v>
          </cell>
          <cell r="C34">
            <v>0</v>
          </cell>
          <cell r="D34" t="str">
            <v>17.20</v>
          </cell>
          <cell r="E34">
            <v>0</v>
          </cell>
          <cell r="F34" t="str">
            <v>-</v>
          </cell>
          <cell r="G34">
            <v>0</v>
          </cell>
          <cell r="H34" t="str">
            <v>17.20</v>
          </cell>
          <cell r="I34">
            <v>0</v>
          </cell>
          <cell r="J34" t="str">
            <v>17.30</v>
          </cell>
          <cell r="K34">
            <v>0</v>
          </cell>
          <cell r="L34" t="str">
            <v>17.10</v>
          </cell>
          <cell r="M34">
            <v>0</v>
          </cell>
          <cell r="N34" t="str">
            <v>1.16</v>
          </cell>
          <cell r="O34" t="str">
            <v>-</v>
          </cell>
          <cell r="P34">
            <v>0</v>
          </cell>
          <cell r="Q34">
            <v>0</v>
          </cell>
          <cell r="R34">
            <v>0</v>
          </cell>
          <cell r="S34" t="str">
            <v>17.10</v>
          </cell>
          <cell r="T34">
            <v>0</v>
          </cell>
          <cell r="U34" t="str">
            <v>-0.10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DANGSUGAR</v>
          </cell>
          <cell r="C35">
            <v>0</v>
          </cell>
          <cell r="D35" t="str">
            <v>11.50</v>
          </cell>
          <cell r="E35">
            <v>0</v>
          </cell>
          <cell r="F35" t="str">
            <v>-</v>
          </cell>
          <cell r="G35">
            <v>0</v>
          </cell>
          <cell r="H35" t="str">
            <v>11.50</v>
          </cell>
          <cell r="I35">
            <v>0</v>
          </cell>
          <cell r="J35" t="str">
            <v>11.50</v>
          </cell>
          <cell r="K35">
            <v>0</v>
          </cell>
          <cell r="L35" t="str">
            <v>11.50</v>
          </cell>
          <cell r="M35">
            <v>0</v>
          </cell>
          <cell r="N35" t="str">
            <v>-</v>
          </cell>
          <cell r="O35" t="str">
            <v>11.50</v>
          </cell>
          <cell r="P35">
            <v>0</v>
          </cell>
          <cell r="Q35">
            <v>0</v>
          </cell>
          <cell r="R35">
            <v>0</v>
          </cell>
          <cell r="S35" t="str">
            <v>11.50</v>
          </cell>
          <cell r="T35">
            <v>0</v>
          </cell>
          <cell r="U35" t="str">
            <v>-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ETERNA</v>
          </cell>
          <cell r="C36">
            <v>0</v>
          </cell>
          <cell r="D36" t="str">
            <v>3.65</v>
          </cell>
          <cell r="E36">
            <v>0</v>
          </cell>
          <cell r="F36" t="str">
            <v>-</v>
          </cell>
          <cell r="G36">
            <v>0</v>
          </cell>
          <cell r="H36" t="str">
            <v>3.65</v>
          </cell>
          <cell r="I36">
            <v>0</v>
          </cell>
          <cell r="J36" t="str">
            <v>-</v>
          </cell>
          <cell r="K36">
            <v>0</v>
          </cell>
          <cell r="L36" t="str">
            <v>-</v>
          </cell>
          <cell r="M36">
            <v>0</v>
          </cell>
          <cell r="N36" t="str">
            <v>-</v>
          </cell>
          <cell r="O36" t="str">
            <v>-</v>
          </cell>
          <cell r="P36">
            <v>0</v>
          </cell>
          <cell r="Q36">
            <v>0</v>
          </cell>
          <cell r="R36">
            <v>0</v>
          </cell>
          <cell r="S36" t="str">
            <v>3.65</v>
          </cell>
          <cell r="T36">
            <v>0</v>
          </cell>
          <cell r="U36" t="str">
            <v>-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ETI</v>
          </cell>
          <cell r="C37">
            <v>0</v>
          </cell>
          <cell r="D37" t="str">
            <v>10.40</v>
          </cell>
          <cell r="E37">
            <v>0</v>
          </cell>
          <cell r="F37" t="str">
            <v>-</v>
          </cell>
          <cell r="G37">
            <v>0</v>
          </cell>
          <cell r="H37" t="str">
            <v>10.40</v>
          </cell>
          <cell r="I37">
            <v>0</v>
          </cell>
          <cell r="J37" t="str">
            <v>-</v>
          </cell>
          <cell r="K37">
            <v>0</v>
          </cell>
          <cell r="L37" t="str">
            <v>-</v>
          </cell>
          <cell r="M37">
            <v>0</v>
          </cell>
          <cell r="N37" t="str">
            <v>-</v>
          </cell>
          <cell r="O37" t="str">
            <v>-</v>
          </cell>
          <cell r="P37">
            <v>0</v>
          </cell>
          <cell r="Q37">
            <v>0</v>
          </cell>
          <cell r="R37">
            <v>0</v>
          </cell>
          <cell r="S37" t="str">
            <v>10.40</v>
          </cell>
          <cell r="T37">
            <v>0</v>
          </cell>
          <cell r="U37" t="str">
            <v>-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FBNH</v>
          </cell>
          <cell r="C38">
            <v>0</v>
          </cell>
          <cell r="D38" t="str">
            <v>6.20</v>
          </cell>
          <cell r="E38">
            <v>0</v>
          </cell>
          <cell r="F38" t="str">
            <v>-</v>
          </cell>
          <cell r="G38">
            <v>0</v>
          </cell>
          <cell r="H38" t="str">
            <v>6.20</v>
          </cell>
          <cell r="I38">
            <v>0</v>
          </cell>
          <cell r="J38" t="str">
            <v>6.35</v>
          </cell>
          <cell r="K38">
            <v>0</v>
          </cell>
          <cell r="L38" t="str">
            <v>6.15</v>
          </cell>
          <cell r="M38">
            <v>0</v>
          </cell>
          <cell r="N38" t="str">
            <v>3.15</v>
          </cell>
          <cell r="O38" t="str">
            <v>-</v>
          </cell>
          <cell r="P38">
            <v>0</v>
          </cell>
          <cell r="Q38">
            <v>0</v>
          </cell>
          <cell r="R38">
            <v>0</v>
          </cell>
          <cell r="S38" t="str">
            <v>6.35</v>
          </cell>
          <cell r="T38">
            <v>0</v>
          </cell>
          <cell r="U38" t="str">
            <v>0.15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FCMB</v>
          </cell>
          <cell r="C39">
            <v>0</v>
          </cell>
          <cell r="D39" t="str">
            <v>1.58</v>
          </cell>
          <cell r="E39">
            <v>0</v>
          </cell>
          <cell r="F39" t="str">
            <v>-</v>
          </cell>
          <cell r="G39">
            <v>0</v>
          </cell>
          <cell r="H39" t="str">
            <v>1.58</v>
          </cell>
          <cell r="I39">
            <v>0</v>
          </cell>
          <cell r="J39" t="str">
            <v>1.59</v>
          </cell>
          <cell r="K39">
            <v>0</v>
          </cell>
          <cell r="L39" t="str">
            <v>1.55</v>
          </cell>
          <cell r="M39">
            <v>0</v>
          </cell>
          <cell r="N39" t="str">
            <v>2.52</v>
          </cell>
          <cell r="O39" t="str">
            <v>1.55</v>
          </cell>
          <cell r="P39">
            <v>0</v>
          </cell>
          <cell r="Q39">
            <v>0</v>
          </cell>
          <cell r="R39">
            <v>0</v>
          </cell>
          <cell r="S39" t="str">
            <v>1.55</v>
          </cell>
          <cell r="T39">
            <v>0</v>
          </cell>
          <cell r="U39" t="str">
            <v>-0.03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FIDELITYBK</v>
          </cell>
          <cell r="C40">
            <v>0</v>
          </cell>
          <cell r="D40" t="str">
            <v>1.60</v>
          </cell>
          <cell r="E40">
            <v>0</v>
          </cell>
          <cell r="F40" t="str">
            <v>-</v>
          </cell>
          <cell r="G40">
            <v>0</v>
          </cell>
          <cell r="H40" t="str">
            <v>1.60</v>
          </cell>
          <cell r="I40">
            <v>0</v>
          </cell>
          <cell r="J40" t="str">
            <v>1.65</v>
          </cell>
          <cell r="K40">
            <v>0</v>
          </cell>
          <cell r="L40" t="str">
            <v>1.60</v>
          </cell>
          <cell r="M40">
            <v>0</v>
          </cell>
          <cell r="N40" t="str">
            <v>3.03</v>
          </cell>
          <cell r="O40" t="str">
            <v>-</v>
          </cell>
          <cell r="P40">
            <v>0</v>
          </cell>
          <cell r="Q40">
            <v>0</v>
          </cell>
          <cell r="R40">
            <v>0</v>
          </cell>
          <cell r="S40" t="str">
            <v>1.65</v>
          </cell>
          <cell r="T40">
            <v>0</v>
          </cell>
          <cell r="U40" t="str">
            <v>0.05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FIDSON</v>
          </cell>
          <cell r="C41">
            <v>0</v>
          </cell>
          <cell r="D41" t="str">
            <v>4.55</v>
          </cell>
          <cell r="E41">
            <v>0</v>
          </cell>
          <cell r="F41" t="str">
            <v>-</v>
          </cell>
          <cell r="G41">
            <v>0</v>
          </cell>
          <cell r="H41" t="str">
            <v>4.55</v>
          </cell>
          <cell r="I41">
            <v>0</v>
          </cell>
          <cell r="J41" t="str">
            <v>-</v>
          </cell>
          <cell r="K41">
            <v>0</v>
          </cell>
          <cell r="L41" t="str">
            <v>-</v>
          </cell>
          <cell r="M41">
            <v>0</v>
          </cell>
          <cell r="N41" t="str">
            <v>-</v>
          </cell>
          <cell r="O41" t="str">
            <v>-</v>
          </cell>
          <cell r="P41">
            <v>0</v>
          </cell>
          <cell r="Q41">
            <v>0</v>
          </cell>
          <cell r="R41">
            <v>0</v>
          </cell>
          <cell r="S41" t="str">
            <v>4.55</v>
          </cell>
          <cell r="T41">
            <v>0</v>
          </cell>
          <cell r="U41" t="str">
            <v>-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FLOURMILL</v>
          </cell>
          <cell r="C42">
            <v>0</v>
          </cell>
          <cell r="D42" t="str">
            <v>15.00</v>
          </cell>
          <cell r="E42">
            <v>0</v>
          </cell>
          <cell r="F42" t="str">
            <v>-</v>
          </cell>
          <cell r="G42">
            <v>0</v>
          </cell>
          <cell r="H42" t="str">
            <v>15.00</v>
          </cell>
          <cell r="I42">
            <v>0</v>
          </cell>
          <cell r="J42" t="str">
            <v>16.50</v>
          </cell>
          <cell r="K42">
            <v>0</v>
          </cell>
          <cell r="L42" t="str">
            <v>16.50</v>
          </cell>
          <cell r="M42">
            <v>0</v>
          </cell>
          <cell r="N42" t="str">
            <v>-</v>
          </cell>
          <cell r="O42" t="str">
            <v>-</v>
          </cell>
          <cell r="P42">
            <v>0</v>
          </cell>
          <cell r="Q42">
            <v>0</v>
          </cell>
          <cell r="R42">
            <v>0</v>
          </cell>
          <cell r="S42" t="str">
            <v>16.50</v>
          </cell>
          <cell r="T42">
            <v>0</v>
          </cell>
          <cell r="U42" t="str">
            <v>1.50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FO</v>
          </cell>
          <cell r="C43">
            <v>0</v>
          </cell>
          <cell r="D43" t="str">
            <v>27.00</v>
          </cell>
          <cell r="E43">
            <v>0</v>
          </cell>
          <cell r="F43" t="str">
            <v>-</v>
          </cell>
          <cell r="G43">
            <v>0</v>
          </cell>
          <cell r="H43" t="str">
            <v>27.00</v>
          </cell>
          <cell r="I43">
            <v>0</v>
          </cell>
          <cell r="J43" t="str">
            <v>25.00</v>
          </cell>
          <cell r="K43">
            <v>0</v>
          </cell>
          <cell r="L43" t="str">
            <v>24.30</v>
          </cell>
          <cell r="M43">
            <v>0</v>
          </cell>
          <cell r="N43" t="str">
            <v>2.80</v>
          </cell>
          <cell r="O43" t="str">
            <v>-</v>
          </cell>
          <cell r="P43">
            <v>0</v>
          </cell>
          <cell r="Q43">
            <v>0</v>
          </cell>
          <cell r="R43">
            <v>0</v>
          </cell>
          <cell r="S43" t="str">
            <v>24.30</v>
          </cell>
          <cell r="T43">
            <v>0</v>
          </cell>
          <cell r="U43" t="str">
            <v>-2.70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GLAXOSMITH</v>
          </cell>
          <cell r="C44">
            <v>0</v>
          </cell>
          <cell r="D44" t="str">
            <v>10.20</v>
          </cell>
          <cell r="E44">
            <v>0</v>
          </cell>
          <cell r="F44" t="str">
            <v>-</v>
          </cell>
          <cell r="G44">
            <v>0</v>
          </cell>
          <cell r="H44" t="str">
            <v>10.20</v>
          </cell>
          <cell r="I44">
            <v>0</v>
          </cell>
          <cell r="J44" t="str">
            <v>9.20</v>
          </cell>
          <cell r="K44">
            <v>0</v>
          </cell>
          <cell r="L44" t="str">
            <v>9.20</v>
          </cell>
          <cell r="M44">
            <v>0</v>
          </cell>
          <cell r="N44" t="str">
            <v>-</v>
          </cell>
          <cell r="O44" t="str">
            <v>-</v>
          </cell>
          <cell r="P44">
            <v>0</v>
          </cell>
          <cell r="Q44">
            <v>0</v>
          </cell>
          <cell r="R44">
            <v>0</v>
          </cell>
          <cell r="S44" t="str">
            <v>9.20</v>
          </cell>
          <cell r="T44">
            <v>0</v>
          </cell>
          <cell r="U44" t="str">
            <v>-1.00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GUARANTY</v>
          </cell>
          <cell r="C45">
            <v>0</v>
          </cell>
          <cell r="D45" t="str">
            <v>29.00</v>
          </cell>
          <cell r="E45">
            <v>0</v>
          </cell>
          <cell r="F45" t="str">
            <v>-</v>
          </cell>
          <cell r="G45">
            <v>0</v>
          </cell>
          <cell r="H45" t="str">
            <v>29.00</v>
          </cell>
          <cell r="I45">
            <v>0</v>
          </cell>
          <cell r="J45" t="str">
            <v>29.30</v>
          </cell>
          <cell r="K45">
            <v>0</v>
          </cell>
          <cell r="L45" t="str">
            <v>28.85</v>
          </cell>
          <cell r="M45">
            <v>0</v>
          </cell>
          <cell r="N45" t="str">
            <v>1.54</v>
          </cell>
          <cell r="O45" t="str">
            <v>-</v>
          </cell>
          <cell r="P45">
            <v>0</v>
          </cell>
          <cell r="Q45">
            <v>0</v>
          </cell>
          <cell r="R45">
            <v>0</v>
          </cell>
          <cell r="S45" t="str">
            <v>28.85</v>
          </cell>
          <cell r="T45">
            <v>0</v>
          </cell>
          <cell r="U45" t="str">
            <v>-0.15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GUINNESS</v>
          </cell>
          <cell r="C46">
            <v>0</v>
          </cell>
          <cell r="D46" t="str">
            <v>47.50</v>
          </cell>
          <cell r="E46">
            <v>0</v>
          </cell>
          <cell r="F46" t="str">
            <v>-</v>
          </cell>
          <cell r="G46">
            <v>0</v>
          </cell>
          <cell r="H46" t="str">
            <v>47.50</v>
          </cell>
          <cell r="I46">
            <v>0</v>
          </cell>
          <cell r="J46" t="str">
            <v>-</v>
          </cell>
          <cell r="K46">
            <v>0</v>
          </cell>
          <cell r="L46" t="str">
            <v>-</v>
          </cell>
          <cell r="M46">
            <v>0</v>
          </cell>
          <cell r="N46" t="str">
            <v>-</v>
          </cell>
          <cell r="O46" t="str">
            <v>-</v>
          </cell>
          <cell r="P46">
            <v>0</v>
          </cell>
          <cell r="Q46">
            <v>0</v>
          </cell>
          <cell r="R46">
            <v>0</v>
          </cell>
          <cell r="S46" t="str">
            <v>47.50</v>
          </cell>
          <cell r="T46">
            <v>0</v>
          </cell>
          <cell r="U46" t="str">
            <v>-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HONYFLOUR</v>
          </cell>
          <cell r="C47">
            <v>0</v>
          </cell>
          <cell r="D47" t="str">
            <v>1.03</v>
          </cell>
          <cell r="E47">
            <v>0</v>
          </cell>
          <cell r="F47" t="str">
            <v>-</v>
          </cell>
          <cell r="G47">
            <v>0</v>
          </cell>
          <cell r="H47" t="str">
            <v>1.03</v>
          </cell>
          <cell r="I47">
            <v>0</v>
          </cell>
          <cell r="J47" t="str">
            <v>-</v>
          </cell>
          <cell r="K47">
            <v>0</v>
          </cell>
          <cell r="L47" t="str">
            <v>-</v>
          </cell>
          <cell r="M47">
            <v>0</v>
          </cell>
          <cell r="N47" t="str">
            <v>-</v>
          </cell>
          <cell r="O47" t="str">
            <v>-</v>
          </cell>
          <cell r="P47">
            <v>0</v>
          </cell>
          <cell r="Q47">
            <v>0</v>
          </cell>
          <cell r="R47">
            <v>0</v>
          </cell>
          <cell r="S47" t="str">
            <v>1.03</v>
          </cell>
          <cell r="T47">
            <v>0</v>
          </cell>
          <cell r="U47" t="str">
            <v>-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IKEJAHOTEL</v>
          </cell>
          <cell r="C48">
            <v>0</v>
          </cell>
          <cell r="D48" t="str">
            <v>1.43</v>
          </cell>
          <cell r="E48">
            <v>0</v>
          </cell>
          <cell r="F48" t="str">
            <v>-</v>
          </cell>
          <cell r="G48">
            <v>0</v>
          </cell>
          <cell r="H48" t="str">
            <v>1.43</v>
          </cell>
          <cell r="I48">
            <v>0</v>
          </cell>
          <cell r="J48" t="str">
            <v>-</v>
          </cell>
          <cell r="K48">
            <v>0</v>
          </cell>
          <cell r="L48" t="str">
            <v>-</v>
          </cell>
          <cell r="M48">
            <v>0</v>
          </cell>
          <cell r="N48" t="str">
            <v>-</v>
          </cell>
          <cell r="O48" t="str">
            <v>-</v>
          </cell>
          <cell r="P48">
            <v>0</v>
          </cell>
          <cell r="Q48">
            <v>0</v>
          </cell>
          <cell r="R48">
            <v>0</v>
          </cell>
          <cell r="S48" t="str">
            <v>1.43</v>
          </cell>
          <cell r="T48">
            <v>0</v>
          </cell>
          <cell r="U48" t="str">
            <v>-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INTBREW</v>
          </cell>
          <cell r="C49">
            <v>0</v>
          </cell>
          <cell r="D49" t="str">
            <v>17.05</v>
          </cell>
          <cell r="E49">
            <v>0</v>
          </cell>
          <cell r="F49" t="str">
            <v>-</v>
          </cell>
          <cell r="G49">
            <v>0</v>
          </cell>
          <cell r="H49" t="str">
            <v>17.05</v>
          </cell>
          <cell r="I49">
            <v>0</v>
          </cell>
          <cell r="J49" t="str">
            <v>17.00</v>
          </cell>
          <cell r="K49">
            <v>0</v>
          </cell>
          <cell r="L49" t="str">
            <v>17.00</v>
          </cell>
          <cell r="M49">
            <v>0</v>
          </cell>
          <cell r="N49" t="str">
            <v>-</v>
          </cell>
          <cell r="O49" t="str">
            <v>-</v>
          </cell>
          <cell r="P49">
            <v>0</v>
          </cell>
          <cell r="Q49">
            <v>0</v>
          </cell>
          <cell r="R49">
            <v>0</v>
          </cell>
          <cell r="S49" t="str">
            <v>17.00</v>
          </cell>
          <cell r="T49">
            <v>0</v>
          </cell>
          <cell r="U49" t="str">
            <v>-0.05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JAIZBANK</v>
          </cell>
          <cell r="C50">
            <v>0</v>
          </cell>
          <cell r="D50" t="str">
            <v>0.44</v>
          </cell>
          <cell r="E50">
            <v>0</v>
          </cell>
          <cell r="F50" t="str">
            <v>-</v>
          </cell>
          <cell r="G50">
            <v>0</v>
          </cell>
          <cell r="H50" t="str">
            <v>0.44</v>
          </cell>
          <cell r="I50">
            <v>0</v>
          </cell>
          <cell r="J50" t="str">
            <v>0.44</v>
          </cell>
          <cell r="K50">
            <v>0</v>
          </cell>
          <cell r="L50" t="str">
            <v>0.44</v>
          </cell>
          <cell r="M50">
            <v>0</v>
          </cell>
          <cell r="N50" t="str">
            <v>-</v>
          </cell>
          <cell r="O50" t="str">
            <v>-</v>
          </cell>
          <cell r="P50">
            <v>0</v>
          </cell>
          <cell r="Q50">
            <v>0</v>
          </cell>
          <cell r="R50">
            <v>0</v>
          </cell>
          <cell r="S50" t="str">
            <v>0.44</v>
          </cell>
          <cell r="T50">
            <v>0</v>
          </cell>
          <cell r="U50" t="str">
            <v>-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JAPAULOIL</v>
          </cell>
          <cell r="C51">
            <v>0</v>
          </cell>
          <cell r="D51" t="str">
            <v>0.23</v>
          </cell>
          <cell r="E51">
            <v>0</v>
          </cell>
          <cell r="F51" t="str">
            <v>-</v>
          </cell>
          <cell r="G51">
            <v>0</v>
          </cell>
          <cell r="H51" t="str">
            <v>0.23</v>
          </cell>
          <cell r="I51">
            <v>0</v>
          </cell>
          <cell r="J51" t="str">
            <v>0.23</v>
          </cell>
          <cell r="K51">
            <v>0</v>
          </cell>
          <cell r="L51" t="str">
            <v>0.23</v>
          </cell>
          <cell r="M51">
            <v>0</v>
          </cell>
          <cell r="N51" t="str">
            <v>-</v>
          </cell>
          <cell r="O51" t="str">
            <v>-</v>
          </cell>
          <cell r="P51">
            <v>0</v>
          </cell>
          <cell r="Q51">
            <v>0</v>
          </cell>
          <cell r="R51">
            <v>0</v>
          </cell>
          <cell r="S51" t="str">
            <v>0.23</v>
          </cell>
          <cell r="T51">
            <v>0</v>
          </cell>
          <cell r="U51" t="str">
            <v>-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JBERGER</v>
          </cell>
          <cell r="C52">
            <v>0</v>
          </cell>
          <cell r="D52" t="str">
            <v>19.95</v>
          </cell>
          <cell r="E52">
            <v>0</v>
          </cell>
          <cell r="F52" t="str">
            <v>-</v>
          </cell>
          <cell r="G52">
            <v>0</v>
          </cell>
          <cell r="H52" t="str">
            <v>19.95</v>
          </cell>
          <cell r="I52">
            <v>0</v>
          </cell>
          <cell r="J52" t="str">
            <v>-</v>
          </cell>
          <cell r="K52">
            <v>0</v>
          </cell>
          <cell r="L52" t="str">
            <v>-</v>
          </cell>
          <cell r="M52">
            <v>0</v>
          </cell>
          <cell r="N52" t="str">
            <v>-</v>
          </cell>
          <cell r="O52" t="str">
            <v>-</v>
          </cell>
          <cell r="P52">
            <v>0</v>
          </cell>
          <cell r="Q52">
            <v>0</v>
          </cell>
          <cell r="R52">
            <v>0</v>
          </cell>
          <cell r="S52" t="str">
            <v>19.95</v>
          </cell>
          <cell r="T52">
            <v>0</v>
          </cell>
          <cell r="U52" t="str">
            <v>-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LAWUNION</v>
          </cell>
          <cell r="C53">
            <v>0</v>
          </cell>
          <cell r="D53" t="str">
            <v>0.54</v>
          </cell>
          <cell r="E53">
            <v>0</v>
          </cell>
          <cell r="F53" t="str">
            <v>-</v>
          </cell>
          <cell r="G53">
            <v>0</v>
          </cell>
          <cell r="H53" t="str">
            <v>0.54</v>
          </cell>
          <cell r="I53">
            <v>0</v>
          </cell>
          <cell r="J53" t="str">
            <v>0.53</v>
          </cell>
          <cell r="K53">
            <v>0</v>
          </cell>
          <cell r="L53" t="str">
            <v>0.52</v>
          </cell>
          <cell r="M53">
            <v>0</v>
          </cell>
          <cell r="N53" t="str">
            <v>1.89</v>
          </cell>
          <cell r="O53" t="str">
            <v>-</v>
          </cell>
          <cell r="P53">
            <v>0</v>
          </cell>
          <cell r="Q53">
            <v>0</v>
          </cell>
          <cell r="R53">
            <v>0</v>
          </cell>
          <cell r="S53" t="str">
            <v>0.53</v>
          </cell>
          <cell r="T53">
            <v>0</v>
          </cell>
          <cell r="U53" t="str">
            <v>-0.01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LEARNAFRCA</v>
          </cell>
          <cell r="C54">
            <v>0</v>
          </cell>
          <cell r="D54" t="str">
            <v>1.32</v>
          </cell>
          <cell r="E54">
            <v>0</v>
          </cell>
          <cell r="F54" t="str">
            <v>-</v>
          </cell>
          <cell r="G54">
            <v>0</v>
          </cell>
          <cell r="H54" t="str">
            <v>1.32</v>
          </cell>
          <cell r="I54">
            <v>0</v>
          </cell>
          <cell r="J54" t="str">
            <v>1.39</v>
          </cell>
          <cell r="K54">
            <v>0</v>
          </cell>
          <cell r="L54" t="str">
            <v>1.39</v>
          </cell>
          <cell r="M54">
            <v>0</v>
          </cell>
          <cell r="N54" t="str">
            <v>-</v>
          </cell>
          <cell r="O54" t="str">
            <v>-</v>
          </cell>
          <cell r="P54">
            <v>0</v>
          </cell>
          <cell r="Q54">
            <v>0</v>
          </cell>
          <cell r="R54">
            <v>0</v>
          </cell>
          <cell r="S54" t="str">
            <v>1.39</v>
          </cell>
          <cell r="T54">
            <v>0</v>
          </cell>
          <cell r="U54" t="str">
            <v>0.07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LIVESTOCK</v>
          </cell>
          <cell r="C55">
            <v>0</v>
          </cell>
          <cell r="D55" t="str">
            <v>0.48</v>
          </cell>
          <cell r="E55">
            <v>0</v>
          </cell>
          <cell r="F55" t="str">
            <v>-</v>
          </cell>
          <cell r="G55">
            <v>0</v>
          </cell>
          <cell r="H55" t="str">
            <v>0.48</v>
          </cell>
          <cell r="I55">
            <v>0</v>
          </cell>
          <cell r="J55" t="str">
            <v>0.51</v>
          </cell>
          <cell r="K55">
            <v>0</v>
          </cell>
          <cell r="L55" t="str">
            <v>0.48</v>
          </cell>
          <cell r="M55">
            <v>0</v>
          </cell>
          <cell r="N55" t="str">
            <v>5.88</v>
          </cell>
          <cell r="O55" t="str">
            <v>-</v>
          </cell>
          <cell r="P55">
            <v>0</v>
          </cell>
          <cell r="Q55">
            <v>0</v>
          </cell>
          <cell r="R55">
            <v>0</v>
          </cell>
          <cell r="S55" t="str">
            <v>0.48</v>
          </cell>
          <cell r="T55">
            <v>0</v>
          </cell>
          <cell r="U55" t="str">
            <v>-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MANSARD</v>
          </cell>
          <cell r="C56">
            <v>0</v>
          </cell>
          <cell r="D56" t="str">
            <v>2.00</v>
          </cell>
          <cell r="E56">
            <v>0</v>
          </cell>
          <cell r="F56" t="str">
            <v>-</v>
          </cell>
          <cell r="G56">
            <v>0</v>
          </cell>
          <cell r="H56" t="str">
            <v>2.00</v>
          </cell>
          <cell r="I56">
            <v>0</v>
          </cell>
          <cell r="J56" t="str">
            <v>-</v>
          </cell>
          <cell r="K56">
            <v>0</v>
          </cell>
          <cell r="L56" t="str">
            <v>-</v>
          </cell>
          <cell r="M56">
            <v>0</v>
          </cell>
          <cell r="N56" t="str">
            <v>-</v>
          </cell>
          <cell r="O56" t="str">
            <v>-</v>
          </cell>
          <cell r="P56">
            <v>0</v>
          </cell>
          <cell r="Q56">
            <v>0</v>
          </cell>
          <cell r="R56">
            <v>0</v>
          </cell>
          <cell r="S56" t="str">
            <v>2.00</v>
          </cell>
          <cell r="T56">
            <v>0</v>
          </cell>
          <cell r="U56" t="str">
            <v>-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MAYBAKER</v>
          </cell>
          <cell r="C57">
            <v>0</v>
          </cell>
          <cell r="D57" t="str">
            <v>2.30</v>
          </cell>
          <cell r="E57">
            <v>0</v>
          </cell>
          <cell r="F57" t="str">
            <v>-</v>
          </cell>
          <cell r="G57">
            <v>0</v>
          </cell>
          <cell r="H57" t="str">
            <v>2.30</v>
          </cell>
          <cell r="I57">
            <v>0</v>
          </cell>
          <cell r="J57" t="str">
            <v>-</v>
          </cell>
          <cell r="K57">
            <v>0</v>
          </cell>
          <cell r="L57" t="str">
            <v>-</v>
          </cell>
          <cell r="M57">
            <v>0</v>
          </cell>
          <cell r="N57" t="str">
            <v>-</v>
          </cell>
          <cell r="O57" t="str">
            <v>-</v>
          </cell>
          <cell r="P57">
            <v>0</v>
          </cell>
          <cell r="Q57">
            <v>0</v>
          </cell>
          <cell r="R57">
            <v>0</v>
          </cell>
          <cell r="S57" t="str">
            <v>2.30</v>
          </cell>
          <cell r="T57">
            <v>0</v>
          </cell>
          <cell r="U57" t="str">
            <v>-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MBENEFIT</v>
          </cell>
          <cell r="C58">
            <v>0</v>
          </cell>
          <cell r="D58" t="str">
            <v>0.20</v>
          </cell>
          <cell r="E58">
            <v>0</v>
          </cell>
          <cell r="F58" t="str">
            <v>-</v>
          </cell>
          <cell r="G58">
            <v>0</v>
          </cell>
          <cell r="H58" t="str">
            <v>0.20</v>
          </cell>
          <cell r="I58">
            <v>0</v>
          </cell>
          <cell r="J58" t="str">
            <v>0.21</v>
          </cell>
          <cell r="K58">
            <v>0</v>
          </cell>
          <cell r="L58" t="str">
            <v>0.20</v>
          </cell>
          <cell r="M58">
            <v>0</v>
          </cell>
          <cell r="N58" t="str">
            <v>4.76</v>
          </cell>
          <cell r="O58" t="str">
            <v>-</v>
          </cell>
          <cell r="P58">
            <v>0</v>
          </cell>
          <cell r="Q58">
            <v>0</v>
          </cell>
          <cell r="R58">
            <v>0</v>
          </cell>
          <cell r="S58" t="str">
            <v>0.20</v>
          </cell>
          <cell r="T58">
            <v>0</v>
          </cell>
          <cell r="U58" t="str">
            <v>-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MCNICHOLS</v>
          </cell>
          <cell r="C59">
            <v>0</v>
          </cell>
          <cell r="D59" t="str">
            <v>0.55</v>
          </cell>
          <cell r="E59">
            <v>0</v>
          </cell>
          <cell r="F59" t="str">
            <v>-</v>
          </cell>
          <cell r="G59">
            <v>0</v>
          </cell>
          <cell r="H59" t="str">
            <v>0.55</v>
          </cell>
          <cell r="I59">
            <v>0</v>
          </cell>
          <cell r="J59" t="str">
            <v>-</v>
          </cell>
          <cell r="K59">
            <v>0</v>
          </cell>
          <cell r="L59" t="str">
            <v>-</v>
          </cell>
          <cell r="M59">
            <v>0</v>
          </cell>
          <cell r="N59" t="str">
            <v>-</v>
          </cell>
          <cell r="O59" t="str">
            <v>-</v>
          </cell>
          <cell r="P59">
            <v>0</v>
          </cell>
          <cell r="Q59">
            <v>0</v>
          </cell>
          <cell r="R59">
            <v>0</v>
          </cell>
          <cell r="S59" t="str">
            <v>0.55</v>
          </cell>
          <cell r="T59">
            <v>0</v>
          </cell>
          <cell r="U59" t="str">
            <v>-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MEDVIEWAIR</v>
          </cell>
          <cell r="C60">
            <v>0</v>
          </cell>
          <cell r="D60" t="str">
            <v>1.80</v>
          </cell>
          <cell r="E60">
            <v>0</v>
          </cell>
          <cell r="F60" t="str">
            <v>-</v>
          </cell>
          <cell r="G60">
            <v>0</v>
          </cell>
          <cell r="H60" t="str">
            <v>1.80</v>
          </cell>
          <cell r="I60">
            <v>0</v>
          </cell>
          <cell r="J60" t="str">
            <v>-</v>
          </cell>
          <cell r="K60">
            <v>0</v>
          </cell>
          <cell r="L60" t="str">
            <v>-</v>
          </cell>
          <cell r="M60">
            <v>0</v>
          </cell>
          <cell r="N60" t="str">
            <v>-</v>
          </cell>
          <cell r="O60" t="str">
            <v>-</v>
          </cell>
          <cell r="P60">
            <v>0</v>
          </cell>
          <cell r="Q60">
            <v>0</v>
          </cell>
          <cell r="R60">
            <v>0</v>
          </cell>
          <cell r="S60" t="str">
            <v>1.80</v>
          </cell>
          <cell r="T60">
            <v>0</v>
          </cell>
          <cell r="U60" t="str">
            <v>-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MEYER</v>
          </cell>
          <cell r="C61">
            <v>0</v>
          </cell>
          <cell r="D61" t="str">
            <v>0.59</v>
          </cell>
          <cell r="E61">
            <v>0</v>
          </cell>
          <cell r="F61" t="str">
            <v>-</v>
          </cell>
          <cell r="G61">
            <v>0</v>
          </cell>
          <cell r="H61" t="str">
            <v>0.59</v>
          </cell>
          <cell r="I61">
            <v>0</v>
          </cell>
          <cell r="J61" t="str">
            <v>-</v>
          </cell>
          <cell r="K61">
            <v>0</v>
          </cell>
          <cell r="L61" t="str">
            <v>-</v>
          </cell>
          <cell r="M61">
            <v>0</v>
          </cell>
          <cell r="N61" t="str">
            <v>-</v>
          </cell>
          <cell r="O61" t="str">
            <v>-</v>
          </cell>
          <cell r="P61">
            <v>0</v>
          </cell>
          <cell r="Q61">
            <v>0</v>
          </cell>
          <cell r="R61">
            <v>0</v>
          </cell>
          <cell r="S61" t="str">
            <v>0.59</v>
          </cell>
          <cell r="T61">
            <v>0</v>
          </cell>
          <cell r="U61" t="str">
            <v>-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MOBIL</v>
          </cell>
          <cell r="C62">
            <v>0</v>
          </cell>
          <cell r="D62" t="str">
            <v>158.00</v>
          </cell>
          <cell r="E62">
            <v>0</v>
          </cell>
          <cell r="F62" t="str">
            <v>-</v>
          </cell>
          <cell r="G62">
            <v>0</v>
          </cell>
          <cell r="H62" t="str">
            <v>158.00</v>
          </cell>
          <cell r="I62">
            <v>0</v>
          </cell>
          <cell r="J62" t="str">
            <v>-</v>
          </cell>
          <cell r="K62">
            <v>0</v>
          </cell>
          <cell r="L62" t="str">
            <v>-</v>
          </cell>
          <cell r="M62">
            <v>0</v>
          </cell>
          <cell r="N62" t="str">
            <v>-</v>
          </cell>
          <cell r="O62" t="str">
            <v>-</v>
          </cell>
          <cell r="P62">
            <v>0</v>
          </cell>
          <cell r="Q62">
            <v>0</v>
          </cell>
          <cell r="R62">
            <v>0</v>
          </cell>
          <cell r="S62" t="str">
            <v>158.00</v>
          </cell>
          <cell r="T62">
            <v>0</v>
          </cell>
          <cell r="U62" t="str">
            <v>-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MRS</v>
          </cell>
          <cell r="C63">
            <v>0</v>
          </cell>
          <cell r="D63" t="str">
            <v>20.85</v>
          </cell>
          <cell r="E63">
            <v>0</v>
          </cell>
          <cell r="F63" t="str">
            <v>-</v>
          </cell>
          <cell r="G63">
            <v>0</v>
          </cell>
          <cell r="H63" t="str">
            <v>20.85</v>
          </cell>
          <cell r="I63">
            <v>0</v>
          </cell>
          <cell r="J63" t="str">
            <v>-</v>
          </cell>
          <cell r="K63">
            <v>0</v>
          </cell>
          <cell r="L63" t="str">
            <v>-</v>
          </cell>
          <cell r="M63">
            <v>0</v>
          </cell>
          <cell r="N63" t="str">
            <v>-</v>
          </cell>
          <cell r="O63" t="str">
            <v>-</v>
          </cell>
          <cell r="P63">
            <v>0</v>
          </cell>
          <cell r="Q63">
            <v>0</v>
          </cell>
          <cell r="R63">
            <v>0</v>
          </cell>
          <cell r="S63" t="str">
            <v>20.85</v>
          </cell>
          <cell r="T63">
            <v>0</v>
          </cell>
          <cell r="U63" t="str">
            <v>-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>MTNN</v>
          </cell>
          <cell r="C64">
            <v>0</v>
          </cell>
          <cell r="D64" t="str">
            <v>129.00</v>
          </cell>
          <cell r="E64">
            <v>0</v>
          </cell>
          <cell r="F64" t="str">
            <v>-</v>
          </cell>
          <cell r="G64">
            <v>0</v>
          </cell>
          <cell r="H64" t="str">
            <v>129.00</v>
          </cell>
          <cell r="I64">
            <v>0</v>
          </cell>
          <cell r="J64" t="str">
            <v>129.50</v>
          </cell>
          <cell r="K64">
            <v>0</v>
          </cell>
          <cell r="L64" t="str">
            <v>129.10</v>
          </cell>
          <cell r="M64">
            <v>0</v>
          </cell>
          <cell r="N64" t="str">
            <v>0.31</v>
          </cell>
          <cell r="O64" t="str">
            <v>-</v>
          </cell>
          <cell r="P64">
            <v>0</v>
          </cell>
          <cell r="Q64">
            <v>0</v>
          </cell>
          <cell r="R64">
            <v>0</v>
          </cell>
          <cell r="S64" t="str">
            <v>129.45</v>
          </cell>
          <cell r="T64">
            <v>0</v>
          </cell>
          <cell r="U64" t="str">
            <v>0.45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NAHCO</v>
          </cell>
          <cell r="C65">
            <v>0</v>
          </cell>
          <cell r="D65" t="str">
            <v>3.20</v>
          </cell>
          <cell r="E65">
            <v>0</v>
          </cell>
          <cell r="F65" t="str">
            <v>-</v>
          </cell>
          <cell r="G65">
            <v>0</v>
          </cell>
          <cell r="H65" t="str">
            <v>3.20</v>
          </cell>
          <cell r="I65">
            <v>0</v>
          </cell>
          <cell r="J65" t="str">
            <v>-</v>
          </cell>
          <cell r="K65">
            <v>0</v>
          </cell>
          <cell r="L65" t="str">
            <v>-</v>
          </cell>
          <cell r="M65">
            <v>0</v>
          </cell>
          <cell r="N65" t="str">
            <v>-</v>
          </cell>
          <cell r="O65" t="str">
            <v>-</v>
          </cell>
          <cell r="P65">
            <v>0</v>
          </cell>
          <cell r="Q65">
            <v>0</v>
          </cell>
          <cell r="R65">
            <v>0</v>
          </cell>
          <cell r="S65" t="str">
            <v>3.20</v>
          </cell>
          <cell r="T65">
            <v>0</v>
          </cell>
          <cell r="U65" t="str">
            <v>-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NASCON</v>
          </cell>
          <cell r="C66">
            <v>0</v>
          </cell>
          <cell r="D66" t="str">
            <v>15.00</v>
          </cell>
          <cell r="E66">
            <v>0</v>
          </cell>
          <cell r="F66" t="str">
            <v>-</v>
          </cell>
          <cell r="G66">
            <v>0</v>
          </cell>
          <cell r="H66" t="str">
            <v>15.00</v>
          </cell>
          <cell r="I66">
            <v>0</v>
          </cell>
          <cell r="J66" t="str">
            <v>15.50</v>
          </cell>
          <cell r="K66">
            <v>0</v>
          </cell>
          <cell r="L66" t="str">
            <v>15.50</v>
          </cell>
          <cell r="M66">
            <v>0</v>
          </cell>
          <cell r="N66" t="str">
            <v>-</v>
          </cell>
          <cell r="O66" t="str">
            <v>-</v>
          </cell>
          <cell r="P66">
            <v>0</v>
          </cell>
          <cell r="Q66">
            <v>0</v>
          </cell>
          <cell r="R66">
            <v>0</v>
          </cell>
          <cell r="S66" t="str">
            <v>15.50</v>
          </cell>
          <cell r="T66">
            <v>0</v>
          </cell>
          <cell r="U66" t="str">
            <v>0.50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 t="str">
            <v>NB</v>
          </cell>
          <cell r="C67">
            <v>0</v>
          </cell>
          <cell r="D67" t="str">
            <v>60.40</v>
          </cell>
          <cell r="E67">
            <v>0</v>
          </cell>
          <cell r="F67" t="str">
            <v>-</v>
          </cell>
          <cell r="G67">
            <v>0</v>
          </cell>
          <cell r="H67" t="str">
            <v>60.40</v>
          </cell>
          <cell r="I67">
            <v>0</v>
          </cell>
          <cell r="J67" t="str">
            <v>60.00</v>
          </cell>
          <cell r="K67">
            <v>0</v>
          </cell>
          <cell r="L67" t="str">
            <v>60.00</v>
          </cell>
          <cell r="M67">
            <v>0</v>
          </cell>
          <cell r="N67" t="str">
            <v>-</v>
          </cell>
          <cell r="O67" t="str">
            <v>-</v>
          </cell>
          <cell r="P67">
            <v>0</v>
          </cell>
          <cell r="Q67">
            <v>0</v>
          </cell>
          <cell r="R67">
            <v>0</v>
          </cell>
          <cell r="S67" t="str">
            <v>60.00</v>
          </cell>
          <cell r="T67">
            <v>0</v>
          </cell>
          <cell r="U67" t="str">
            <v>-0.40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 t="str">
            <v>NCR</v>
          </cell>
          <cell r="C68">
            <v>0</v>
          </cell>
          <cell r="D68" t="str">
            <v>6.00</v>
          </cell>
          <cell r="E68">
            <v>0</v>
          </cell>
          <cell r="F68" t="str">
            <v>-</v>
          </cell>
          <cell r="G68">
            <v>0</v>
          </cell>
          <cell r="H68" t="str">
            <v>6.00</v>
          </cell>
          <cell r="I68">
            <v>0</v>
          </cell>
          <cell r="J68" t="str">
            <v>-</v>
          </cell>
          <cell r="K68">
            <v>0</v>
          </cell>
          <cell r="L68" t="str">
            <v>-</v>
          </cell>
          <cell r="M68">
            <v>0</v>
          </cell>
          <cell r="N68" t="str">
            <v>-</v>
          </cell>
          <cell r="O68" t="str">
            <v>-</v>
          </cell>
          <cell r="P68">
            <v>0</v>
          </cell>
          <cell r="Q68">
            <v>0</v>
          </cell>
          <cell r="R68">
            <v>0</v>
          </cell>
          <cell r="S68" t="str">
            <v>6.00</v>
          </cell>
          <cell r="T68">
            <v>0</v>
          </cell>
          <cell r="U68" t="str">
            <v>-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 t="str">
            <v>NEIMETH</v>
          </cell>
          <cell r="C69">
            <v>0</v>
          </cell>
          <cell r="D69" t="str">
            <v>0.52</v>
          </cell>
          <cell r="E69">
            <v>0</v>
          </cell>
          <cell r="F69" t="str">
            <v>-</v>
          </cell>
          <cell r="G69">
            <v>0</v>
          </cell>
          <cell r="H69" t="str">
            <v>0.52</v>
          </cell>
          <cell r="I69">
            <v>0</v>
          </cell>
          <cell r="J69" t="str">
            <v>-</v>
          </cell>
          <cell r="K69">
            <v>0</v>
          </cell>
          <cell r="L69" t="str">
            <v>-</v>
          </cell>
          <cell r="M69">
            <v>0</v>
          </cell>
          <cell r="N69" t="str">
            <v>-</v>
          </cell>
          <cell r="O69" t="str">
            <v>-</v>
          </cell>
          <cell r="P69">
            <v>0</v>
          </cell>
          <cell r="Q69">
            <v>0</v>
          </cell>
          <cell r="R69">
            <v>0</v>
          </cell>
          <cell r="S69" t="str">
            <v>0.52</v>
          </cell>
          <cell r="T69">
            <v>0</v>
          </cell>
          <cell r="U69" t="str">
            <v>-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 t="str">
            <v>NEM</v>
          </cell>
          <cell r="C70">
            <v>0</v>
          </cell>
          <cell r="D70" t="str">
            <v>2.15</v>
          </cell>
          <cell r="E70">
            <v>0</v>
          </cell>
          <cell r="F70" t="str">
            <v>-</v>
          </cell>
          <cell r="G70">
            <v>0</v>
          </cell>
          <cell r="H70" t="str">
            <v>2.15</v>
          </cell>
          <cell r="I70">
            <v>0</v>
          </cell>
          <cell r="J70" t="str">
            <v>2.27</v>
          </cell>
          <cell r="K70">
            <v>0</v>
          </cell>
          <cell r="L70" t="str">
            <v>2.27</v>
          </cell>
          <cell r="M70">
            <v>0</v>
          </cell>
          <cell r="N70" t="str">
            <v>-</v>
          </cell>
          <cell r="O70" t="str">
            <v>-</v>
          </cell>
          <cell r="P70">
            <v>0</v>
          </cell>
          <cell r="Q70">
            <v>0</v>
          </cell>
          <cell r="R70">
            <v>0</v>
          </cell>
          <cell r="S70" t="str">
            <v>2.27</v>
          </cell>
          <cell r="T70">
            <v>0</v>
          </cell>
          <cell r="U70" t="str">
            <v>0.12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 t="str">
            <v>NESTLE</v>
          </cell>
          <cell r="C71">
            <v>0</v>
          </cell>
          <cell r="D71" t="str">
            <v>1,345.00</v>
          </cell>
          <cell r="E71">
            <v>0</v>
          </cell>
          <cell r="F71" t="str">
            <v>-</v>
          </cell>
          <cell r="G71">
            <v>0</v>
          </cell>
          <cell r="H71" t="str">
            <v>1,345.00</v>
          </cell>
          <cell r="I71">
            <v>0</v>
          </cell>
          <cell r="J71" t="str">
            <v>-</v>
          </cell>
          <cell r="K71">
            <v>0</v>
          </cell>
          <cell r="L71" t="str">
            <v>-</v>
          </cell>
          <cell r="M71">
            <v>0</v>
          </cell>
          <cell r="N71" t="str">
            <v>-</v>
          </cell>
          <cell r="O71" t="str">
            <v>-</v>
          </cell>
          <cell r="P71">
            <v>0</v>
          </cell>
          <cell r="Q71">
            <v>0</v>
          </cell>
          <cell r="R71">
            <v>0</v>
          </cell>
          <cell r="S71" t="str">
            <v>1,345.00</v>
          </cell>
          <cell r="T71">
            <v>0</v>
          </cell>
          <cell r="U71" t="str">
            <v>-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 t="str">
            <v>NNFM</v>
          </cell>
          <cell r="C72">
            <v>0</v>
          </cell>
          <cell r="D72" t="str">
            <v>4.30</v>
          </cell>
          <cell r="E72">
            <v>0</v>
          </cell>
          <cell r="F72" t="str">
            <v>-</v>
          </cell>
          <cell r="G72">
            <v>0</v>
          </cell>
          <cell r="H72" t="str">
            <v>4.30</v>
          </cell>
          <cell r="I72">
            <v>0</v>
          </cell>
          <cell r="J72" t="str">
            <v>-</v>
          </cell>
          <cell r="K72">
            <v>0</v>
          </cell>
          <cell r="L72" t="str">
            <v>-</v>
          </cell>
          <cell r="M72">
            <v>0</v>
          </cell>
          <cell r="N72" t="str">
            <v>-</v>
          </cell>
          <cell r="O72" t="str">
            <v>-</v>
          </cell>
          <cell r="P72">
            <v>0</v>
          </cell>
          <cell r="Q72">
            <v>0</v>
          </cell>
          <cell r="R72">
            <v>0</v>
          </cell>
          <cell r="S72" t="str">
            <v>4.30</v>
          </cell>
          <cell r="T72">
            <v>0</v>
          </cell>
          <cell r="U72" t="str">
            <v>-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 t="str">
            <v>NPFMCRFBK</v>
          </cell>
          <cell r="C73">
            <v>0</v>
          </cell>
          <cell r="D73" t="str">
            <v>1.03</v>
          </cell>
          <cell r="E73">
            <v>0</v>
          </cell>
          <cell r="F73" t="str">
            <v>-</v>
          </cell>
          <cell r="G73">
            <v>0</v>
          </cell>
          <cell r="H73" t="str">
            <v>1.03</v>
          </cell>
          <cell r="I73">
            <v>0</v>
          </cell>
          <cell r="J73" t="str">
            <v>-</v>
          </cell>
          <cell r="K73">
            <v>0</v>
          </cell>
          <cell r="L73" t="str">
            <v>-</v>
          </cell>
          <cell r="M73">
            <v>0</v>
          </cell>
          <cell r="N73" t="str">
            <v>-</v>
          </cell>
          <cell r="O73" t="str">
            <v>-</v>
          </cell>
          <cell r="P73">
            <v>0</v>
          </cell>
          <cell r="Q73">
            <v>0</v>
          </cell>
          <cell r="R73">
            <v>0</v>
          </cell>
          <cell r="S73" t="str">
            <v>1.03</v>
          </cell>
          <cell r="T73">
            <v>0</v>
          </cell>
          <cell r="U73" t="str">
            <v>-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 t="str">
            <v>NSLTECH</v>
          </cell>
          <cell r="C74">
            <v>0</v>
          </cell>
          <cell r="D74" t="str">
            <v>0.20</v>
          </cell>
          <cell r="E74">
            <v>0</v>
          </cell>
          <cell r="F74" t="str">
            <v>-</v>
          </cell>
          <cell r="G74">
            <v>0</v>
          </cell>
          <cell r="H74" t="str">
            <v>0.20</v>
          </cell>
          <cell r="I74">
            <v>0</v>
          </cell>
          <cell r="J74" t="str">
            <v>-</v>
          </cell>
          <cell r="K74">
            <v>0</v>
          </cell>
          <cell r="L74" t="str">
            <v>-</v>
          </cell>
          <cell r="M74">
            <v>0</v>
          </cell>
          <cell r="N74" t="str">
            <v>-</v>
          </cell>
          <cell r="O74" t="str">
            <v>-</v>
          </cell>
          <cell r="P74">
            <v>0</v>
          </cell>
          <cell r="Q74">
            <v>0</v>
          </cell>
          <cell r="R74">
            <v>0</v>
          </cell>
          <cell r="S74" t="str">
            <v>0.20</v>
          </cell>
          <cell r="T74">
            <v>0</v>
          </cell>
          <cell r="U74" t="str">
            <v>-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 t="str">
            <v>OANDO</v>
          </cell>
          <cell r="C75">
            <v>0</v>
          </cell>
          <cell r="D75" t="str">
            <v>4.00</v>
          </cell>
          <cell r="E75">
            <v>0</v>
          </cell>
          <cell r="F75" t="str">
            <v>-</v>
          </cell>
          <cell r="G75">
            <v>0</v>
          </cell>
          <cell r="H75" t="str">
            <v>4.00</v>
          </cell>
          <cell r="I75">
            <v>0</v>
          </cell>
          <cell r="J75" t="str">
            <v>4.20</v>
          </cell>
          <cell r="K75">
            <v>0</v>
          </cell>
          <cell r="L75" t="str">
            <v>3.95</v>
          </cell>
          <cell r="M75">
            <v>0</v>
          </cell>
          <cell r="N75" t="str">
            <v>5.95</v>
          </cell>
          <cell r="O75" t="str">
            <v>4.00</v>
          </cell>
          <cell r="P75">
            <v>0</v>
          </cell>
          <cell r="Q75">
            <v>0</v>
          </cell>
          <cell r="R75">
            <v>0</v>
          </cell>
          <cell r="S75" t="str">
            <v>4.00</v>
          </cell>
          <cell r="T75">
            <v>0</v>
          </cell>
          <cell r="U75" t="str">
            <v>-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 t="str">
            <v>OKOMUOIL</v>
          </cell>
          <cell r="C76">
            <v>0</v>
          </cell>
          <cell r="D76" t="str">
            <v>62.00</v>
          </cell>
          <cell r="E76">
            <v>0</v>
          </cell>
          <cell r="F76" t="str">
            <v>-</v>
          </cell>
          <cell r="G76">
            <v>0</v>
          </cell>
          <cell r="H76" t="str">
            <v>62.00</v>
          </cell>
          <cell r="I76">
            <v>0</v>
          </cell>
          <cell r="J76" t="str">
            <v>-</v>
          </cell>
          <cell r="K76">
            <v>0</v>
          </cell>
          <cell r="L76" t="str">
            <v>-</v>
          </cell>
          <cell r="M76">
            <v>0</v>
          </cell>
          <cell r="N76" t="str">
            <v>-</v>
          </cell>
          <cell r="O76" t="str">
            <v>-</v>
          </cell>
          <cell r="P76">
            <v>0</v>
          </cell>
          <cell r="Q76">
            <v>0</v>
          </cell>
          <cell r="R76">
            <v>0</v>
          </cell>
          <cell r="S76" t="str">
            <v>62.00</v>
          </cell>
          <cell r="T76">
            <v>0</v>
          </cell>
          <cell r="U76" t="str">
            <v>-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 t="str">
            <v>PHARMDEKO</v>
          </cell>
          <cell r="C77">
            <v>0</v>
          </cell>
          <cell r="D77" t="str">
            <v>1.50</v>
          </cell>
          <cell r="E77">
            <v>0</v>
          </cell>
          <cell r="F77" t="str">
            <v>-</v>
          </cell>
          <cell r="G77">
            <v>0</v>
          </cell>
          <cell r="H77" t="str">
            <v>1.50</v>
          </cell>
          <cell r="I77">
            <v>0</v>
          </cell>
          <cell r="J77" t="str">
            <v>-</v>
          </cell>
          <cell r="K77">
            <v>0</v>
          </cell>
          <cell r="L77" t="str">
            <v>-</v>
          </cell>
          <cell r="M77">
            <v>0</v>
          </cell>
          <cell r="N77" t="str">
            <v>-</v>
          </cell>
          <cell r="O77" t="str">
            <v>-</v>
          </cell>
          <cell r="P77">
            <v>0</v>
          </cell>
          <cell r="Q77">
            <v>0</v>
          </cell>
          <cell r="R77">
            <v>0</v>
          </cell>
          <cell r="S77" t="str">
            <v>1.50</v>
          </cell>
          <cell r="T77">
            <v>0</v>
          </cell>
          <cell r="U77" t="str">
            <v>-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B78" t="str">
            <v>PREMPAINTS</v>
          </cell>
          <cell r="C78">
            <v>0</v>
          </cell>
          <cell r="D78" t="str">
            <v>9.40</v>
          </cell>
          <cell r="E78">
            <v>0</v>
          </cell>
          <cell r="F78" t="str">
            <v>-</v>
          </cell>
          <cell r="G78">
            <v>0</v>
          </cell>
          <cell r="H78" t="str">
            <v>9.40</v>
          </cell>
          <cell r="I78">
            <v>0</v>
          </cell>
          <cell r="J78" t="str">
            <v>-</v>
          </cell>
          <cell r="K78">
            <v>0</v>
          </cell>
          <cell r="L78" t="str">
            <v>-</v>
          </cell>
          <cell r="M78">
            <v>0</v>
          </cell>
          <cell r="N78" t="str">
            <v>-</v>
          </cell>
          <cell r="O78" t="str">
            <v>-</v>
          </cell>
          <cell r="P78">
            <v>0</v>
          </cell>
          <cell r="Q78">
            <v>0</v>
          </cell>
          <cell r="R78">
            <v>0</v>
          </cell>
          <cell r="S78" t="str">
            <v>9.40</v>
          </cell>
          <cell r="T78">
            <v>0</v>
          </cell>
          <cell r="U78" t="str">
            <v>-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 t="str">
            <v>PRESCO</v>
          </cell>
          <cell r="C79">
            <v>0</v>
          </cell>
          <cell r="D79" t="str">
            <v>44.80</v>
          </cell>
          <cell r="E79">
            <v>0</v>
          </cell>
          <cell r="F79" t="str">
            <v>-</v>
          </cell>
          <cell r="G79">
            <v>0</v>
          </cell>
          <cell r="H79" t="str">
            <v>44.80</v>
          </cell>
          <cell r="I79">
            <v>0</v>
          </cell>
          <cell r="J79" t="str">
            <v>-</v>
          </cell>
          <cell r="K79">
            <v>0</v>
          </cell>
          <cell r="L79" t="str">
            <v>-</v>
          </cell>
          <cell r="M79">
            <v>0</v>
          </cell>
          <cell r="N79" t="str">
            <v>-</v>
          </cell>
          <cell r="O79" t="str">
            <v>-</v>
          </cell>
          <cell r="P79">
            <v>0</v>
          </cell>
          <cell r="Q79">
            <v>0</v>
          </cell>
          <cell r="R79">
            <v>0</v>
          </cell>
          <cell r="S79" t="str">
            <v>44.80</v>
          </cell>
          <cell r="T79">
            <v>0</v>
          </cell>
          <cell r="U79" t="str">
            <v>-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 t="str">
            <v>PRESTIGE</v>
          </cell>
          <cell r="C80">
            <v>0</v>
          </cell>
          <cell r="D80" t="str">
            <v>0.48</v>
          </cell>
          <cell r="E80">
            <v>0</v>
          </cell>
          <cell r="F80" t="str">
            <v>-</v>
          </cell>
          <cell r="G80">
            <v>0</v>
          </cell>
          <cell r="H80" t="str">
            <v>0.48</v>
          </cell>
          <cell r="I80">
            <v>0</v>
          </cell>
          <cell r="J80" t="str">
            <v>-</v>
          </cell>
          <cell r="K80">
            <v>0</v>
          </cell>
          <cell r="L80" t="str">
            <v>-</v>
          </cell>
          <cell r="M80">
            <v>0</v>
          </cell>
          <cell r="N80" t="str">
            <v>-</v>
          </cell>
          <cell r="O80" t="str">
            <v>-</v>
          </cell>
          <cell r="P80">
            <v>0</v>
          </cell>
          <cell r="Q80">
            <v>0</v>
          </cell>
          <cell r="R80">
            <v>0</v>
          </cell>
          <cell r="S80" t="str">
            <v>0.48</v>
          </cell>
          <cell r="T80">
            <v>0</v>
          </cell>
          <cell r="U80" t="str">
            <v>-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 t="str">
            <v>PZ</v>
          </cell>
          <cell r="C81">
            <v>0</v>
          </cell>
          <cell r="D81" t="str">
            <v>6.90</v>
          </cell>
          <cell r="E81">
            <v>0</v>
          </cell>
          <cell r="F81" t="str">
            <v>-</v>
          </cell>
          <cell r="G81">
            <v>0</v>
          </cell>
          <cell r="H81" t="str">
            <v>6.90</v>
          </cell>
          <cell r="I81">
            <v>0</v>
          </cell>
          <cell r="J81" t="str">
            <v>6.90</v>
          </cell>
          <cell r="K81">
            <v>0</v>
          </cell>
          <cell r="L81" t="str">
            <v>6.90</v>
          </cell>
          <cell r="M81">
            <v>0</v>
          </cell>
          <cell r="N81" t="str">
            <v>-</v>
          </cell>
          <cell r="O81" t="str">
            <v>-</v>
          </cell>
          <cell r="P81">
            <v>0</v>
          </cell>
          <cell r="Q81">
            <v>0</v>
          </cell>
          <cell r="R81">
            <v>0</v>
          </cell>
          <cell r="S81" t="str">
            <v>6.90</v>
          </cell>
          <cell r="T81">
            <v>0</v>
          </cell>
          <cell r="U81" t="str">
            <v>-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 t="str">
            <v>REDSTAREX</v>
          </cell>
          <cell r="C82">
            <v>0</v>
          </cell>
          <cell r="D82" t="str">
            <v>4.95</v>
          </cell>
          <cell r="E82">
            <v>0</v>
          </cell>
          <cell r="F82" t="str">
            <v>-</v>
          </cell>
          <cell r="G82">
            <v>0</v>
          </cell>
          <cell r="H82" t="str">
            <v>4.95</v>
          </cell>
          <cell r="I82">
            <v>0</v>
          </cell>
          <cell r="J82" t="str">
            <v>5.40</v>
          </cell>
          <cell r="K82">
            <v>0</v>
          </cell>
          <cell r="L82" t="str">
            <v>5.40</v>
          </cell>
          <cell r="M82">
            <v>0</v>
          </cell>
          <cell r="N82" t="str">
            <v>-</v>
          </cell>
          <cell r="O82" t="str">
            <v>-</v>
          </cell>
          <cell r="P82">
            <v>0</v>
          </cell>
          <cell r="Q82">
            <v>0</v>
          </cell>
          <cell r="R82">
            <v>0</v>
          </cell>
          <cell r="S82" t="str">
            <v>5.40</v>
          </cell>
          <cell r="T82">
            <v>0</v>
          </cell>
          <cell r="U82" t="str">
            <v>0.45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B83" t="str">
            <v>REGALINS</v>
          </cell>
          <cell r="C83">
            <v>0</v>
          </cell>
          <cell r="D83" t="str">
            <v>0.20</v>
          </cell>
          <cell r="E83">
            <v>0</v>
          </cell>
          <cell r="F83" t="str">
            <v>-</v>
          </cell>
          <cell r="G83">
            <v>0</v>
          </cell>
          <cell r="H83" t="str">
            <v>0.20</v>
          </cell>
          <cell r="I83">
            <v>0</v>
          </cell>
          <cell r="J83" t="str">
            <v>-</v>
          </cell>
          <cell r="K83">
            <v>0</v>
          </cell>
          <cell r="L83" t="str">
            <v>-</v>
          </cell>
          <cell r="M83">
            <v>0</v>
          </cell>
          <cell r="N83" t="str">
            <v>-</v>
          </cell>
          <cell r="O83" t="str">
            <v>-</v>
          </cell>
          <cell r="P83">
            <v>0</v>
          </cell>
          <cell r="Q83">
            <v>0</v>
          </cell>
          <cell r="R83">
            <v>0</v>
          </cell>
          <cell r="S83" t="str">
            <v>0.20</v>
          </cell>
          <cell r="T83">
            <v>0</v>
          </cell>
          <cell r="U83" t="str">
            <v>-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B84" t="str">
            <v>SEPLAT</v>
          </cell>
          <cell r="C84">
            <v>0</v>
          </cell>
          <cell r="D84" t="str">
            <v>530.00</v>
          </cell>
          <cell r="E84">
            <v>0</v>
          </cell>
          <cell r="F84" t="str">
            <v>-</v>
          </cell>
          <cell r="G84">
            <v>0</v>
          </cell>
          <cell r="H84" t="str">
            <v>530.00</v>
          </cell>
          <cell r="I84">
            <v>0</v>
          </cell>
          <cell r="J84" t="str">
            <v>-</v>
          </cell>
          <cell r="K84">
            <v>0</v>
          </cell>
          <cell r="L84" t="str">
            <v>-</v>
          </cell>
          <cell r="M84">
            <v>0</v>
          </cell>
          <cell r="N84" t="str">
            <v>-</v>
          </cell>
          <cell r="O84" t="str">
            <v>-</v>
          </cell>
          <cell r="P84">
            <v>0</v>
          </cell>
          <cell r="Q84">
            <v>0</v>
          </cell>
          <cell r="R84">
            <v>0</v>
          </cell>
          <cell r="S84" t="str">
            <v>530.00</v>
          </cell>
          <cell r="T84">
            <v>0</v>
          </cell>
          <cell r="U84" t="str">
            <v>-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 t="str">
            <v>SOVRENINS</v>
          </cell>
          <cell r="C85">
            <v>0</v>
          </cell>
          <cell r="D85" t="str">
            <v>0.21</v>
          </cell>
          <cell r="E85">
            <v>0</v>
          </cell>
          <cell r="F85" t="str">
            <v>-</v>
          </cell>
          <cell r="G85">
            <v>0</v>
          </cell>
          <cell r="H85" t="str">
            <v>0.21</v>
          </cell>
          <cell r="I85">
            <v>0</v>
          </cell>
          <cell r="J85" t="str">
            <v>0.20</v>
          </cell>
          <cell r="K85">
            <v>0</v>
          </cell>
          <cell r="L85" t="str">
            <v>0.20</v>
          </cell>
          <cell r="M85">
            <v>0</v>
          </cell>
          <cell r="N85" t="str">
            <v>-</v>
          </cell>
          <cell r="O85" t="str">
            <v>-</v>
          </cell>
          <cell r="P85">
            <v>0</v>
          </cell>
          <cell r="Q85">
            <v>0</v>
          </cell>
          <cell r="R85">
            <v>0</v>
          </cell>
          <cell r="S85" t="str">
            <v>0.20</v>
          </cell>
          <cell r="T85">
            <v>0</v>
          </cell>
          <cell r="U85" t="str">
            <v>-0.01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B86" t="str">
            <v>STANBIC</v>
          </cell>
          <cell r="C86">
            <v>0</v>
          </cell>
          <cell r="D86" t="str">
            <v>40.25</v>
          </cell>
          <cell r="E86">
            <v>0</v>
          </cell>
          <cell r="F86" t="str">
            <v>-</v>
          </cell>
          <cell r="G86">
            <v>0</v>
          </cell>
          <cell r="H86" t="str">
            <v>40.25</v>
          </cell>
          <cell r="I86">
            <v>0</v>
          </cell>
          <cell r="J86" t="str">
            <v>-</v>
          </cell>
          <cell r="K86">
            <v>0</v>
          </cell>
          <cell r="L86" t="str">
            <v>-</v>
          </cell>
          <cell r="M86">
            <v>0</v>
          </cell>
          <cell r="N86" t="str">
            <v>-</v>
          </cell>
          <cell r="O86" t="str">
            <v>-</v>
          </cell>
          <cell r="P86">
            <v>0</v>
          </cell>
          <cell r="Q86">
            <v>0</v>
          </cell>
          <cell r="R86">
            <v>0</v>
          </cell>
          <cell r="S86" t="str">
            <v>40.25</v>
          </cell>
          <cell r="T86">
            <v>0</v>
          </cell>
          <cell r="U86" t="str">
            <v>-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B87" t="str">
            <v>STERLNBANK</v>
          </cell>
          <cell r="C87">
            <v>0</v>
          </cell>
          <cell r="D87" t="str">
            <v>2.30</v>
          </cell>
          <cell r="E87">
            <v>0</v>
          </cell>
          <cell r="F87" t="str">
            <v>-</v>
          </cell>
          <cell r="G87">
            <v>0</v>
          </cell>
          <cell r="H87" t="str">
            <v>2.30</v>
          </cell>
          <cell r="I87">
            <v>0</v>
          </cell>
          <cell r="J87" t="str">
            <v>-</v>
          </cell>
          <cell r="K87">
            <v>0</v>
          </cell>
          <cell r="L87" t="str">
            <v>-</v>
          </cell>
          <cell r="M87">
            <v>0</v>
          </cell>
          <cell r="N87" t="str">
            <v>-</v>
          </cell>
          <cell r="O87" t="str">
            <v>-</v>
          </cell>
          <cell r="P87">
            <v>0</v>
          </cell>
          <cell r="Q87">
            <v>0</v>
          </cell>
          <cell r="R87">
            <v>0</v>
          </cell>
          <cell r="S87" t="str">
            <v>2.30</v>
          </cell>
          <cell r="T87">
            <v>0</v>
          </cell>
          <cell r="U87" t="str">
            <v>-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B88" t="str">
            <v>SUNUASSUR</v>
          </cell>
          <cell r="C88">
            <v>0</v>
          </cell>
          <cell r="D88" t="str">
            <v>0.20</v>
          </cell>
          <cell r="E88">
            <v>0</v>
          </cell>
          <cell r="F88" t="str">
            <v>-</v>
          </cell>
          <cell r="G88">
            <v>0</v>
          </cell>
          <cell r="H88" t="str">
            <v>0.20</v>
          </cell>
          <cell r="I88">
            <v>0</v>
          </cell>
          <cell r="J88" t="str">
            <v>-</v>
          </cell>
          <cell r="K88">
            <v>0</v>
          </cell>
          <cell r="L88" t="str">
            <v>-</v>
          </cell>
          <cell r="M88">
            <v>0</v>
          </cell>
          <cell r="N88" t="str">
            <v>-</v>
          </cell>
          <cell r="O88" t="str">
            <v>-</v>
          </cell>
          <cell r="P88">
            <v>0</v>
          </cell>
          <cell r="Q88">
            <v>0</v>
          </cell>
          <cell r="R88">
            <v>0</v>
          </cell>
          <cell r="S88" t="str">
            <v>0.20</v>
          </cell>
          <cell r="T88">
            <v>0</v>
          </cell>
          <cell r="U88" t="str">
            <v>-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B89" t="str">
            <v>TANTALIZER</v>
          </cell>
          <cell r="C89">
            <v>0</v>
          </cell>
          <cell r="D89" t="str">
            <v>0.20</v>
          </cell>
          <cell r="E89">
            <v>0</v>
          </cell>
          <cell r="F89" t="str">
            <v>-</v>
          </cell>
          <cell r="G89">
            <v>0</v>
          </cell>
          <cell r="H89" t="str">
            <v>0.20</v>
          </cell>
          <cell r="I89">
            <v>0</v>
          </cell>
          <cell r="J89" t="str">
            <v>-</v>
          </cell>
          <cell r="K89">
            <v>0</v>
          </cell>
          <cell r="L89" t="str">
            <v>-</v>
          </cell>
          <cell r="M89">
            <v>0</v>
          </cell>
          <cell r="N89" t="str">
            <v>-</v>
          </cell>
          <cell r="O89" t="str">
            <v>-</v>
          </cell>
          <cell r="P89">
            <v>0</v>
          </cell>
          <cell r="Q89">
            <v>0</v>
          </cell>
          <cell r="R89">
            <v>0</v>
          </cell>
          <cell r="S89" t="str">
            <v>0.20</v>
          </cell>
          <cell r="T89">
            <v>0</v>
          </cell>
          <cell r="U89" t="str">
            <v>-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 t="str">
            <v>TOTAL</v>
          </cell>
          <cell r="C90">
            <v>0</v>
          </cell>
          <cell r="D90" t="str">
            <v>148.00</v>
          </cell>
          <cell r="E90">
            <v>0</v>
          </cell>
          <cell r="F90" t="str">
            <v>-</v>
          </cell>
          <cell r="G90">
            <v>0</v>
          </cell>
          <cell r="H90" t="str">
            <v>148.00</v>
          </cell>
          <cell r="I90">
            <v>0</v>
          </cell>
          <cell r="J90" t="str">
            <v>140.00</v>
          </cell>
          <cell r="K90">
            <v>0</v>
          </cell>
          <cell r="L90" t="str">
            <v>140.00</v>
          </cell>
          <cell r="M90">
            <v>0</v>
          </cell>
          <cell r="N90" t="str">
            <v>-</v>
          </cell>
          <cell r="O90" t="str">
            <v>-</v>
          </cell>
          <cell r="P90">
            <v>0</v>
          </cell>
          <cell r="Q90">
            <v>0</v>
          </cell>
          <cell r="R90">
            <v>0</v>
          </cell>
          <cell r="S90" t="str">
            <v>140.00</v>
          </cell>
          <cell r="T90">
            <v>0</v>
          </cell>
          <cell r="U90" t="str">
            <v>-8.00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 t="str">
            <v>TOURIST</v>
          </cell>
          <cell r="C91">
            <v>0</v>
          </cell>
          <cell r="D91" t="str">
            <v>3.50</v>
          </cell>
          <cell r="E91">
            <v>0</v>
          </cell>
          <cell r="F91" t="str">
            <v>-</v>
          </cell>
          <cell r="G91">
            <v>0</v>
          </cell>
          <cell r="H91" t="str">
            <v>3.50</v>
          </cell>
          <cell r="I91">
            <v>0</v>
          </cell>
          <cell r="J91" t="str">
            <v>-</v>
          </cell>
          <cell r="K91">
            <v>0</v>
          </cell>
          <cell r="L91" t="str">
            <v>-</v>
          </cell>
          <cell r="M91">
            <v>0</v>
          </cell>
          <cell r="N91" t="str">
            <v>-</v>
          </cell>
          <cell r="O91" t="str">
            <v>-</v>
          </cell>
          <cell r="P91">
            <v>0</v>
          </cell>
          <cell r="Q91">
            <v>0</v>
          </cell>
          <cell r="R91">
            <v>0</v>
          </cell>
          <cell r="S91" t="str">
            <v>3.50</v>
          </cell>
          <cell r="T91">
            <v>0</v>
          </cell>
          <cell r="U91" t="str">
            <v>-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 t="str">
            <v>TRANSCOHOT</v>
          </cell>
          <cell r="C92">
            <v>0</v>
          </cell>
          <cell r="D92" t="str">
            <v>5.40</v>
          </cell>
          <cell r="E92">
            <v>0</v>
          </cell>
          <cell r="F92" t="str">
            <v>-</v>
          </cell>
          <cell r="G92">
            <v>0</v>
          </cell>
          <cell r="H92" t="str">
            <v>5.40</v>
          </cell>
          <cell r="I92">
            <v>0</v>
          </cell>
          <cell r="J92" t="str">
            <v>-</v>
          </cell>
          <cell r="K92">
            <v>0</v>
          </cell>
          <cell r="L92" t="str">
            <v>-</v>
          </cell>
          <cell r="M92">
            <v>0</v>
          </cell>
          <cell r="N92" t="str">
            <v>-</v>
          </cell>
          <cell r="O92" t="str">
            <v>-</v>
          </cell>
          <cell r="P92">
            <v>0</v>
          </cell>
          <cell r="Q92">
            <v>0</v>
          </cell>
          <cell r="R92">
            <v>0</v>
          </cell>
          <cell r="S92" t="str">
            <v>5.40</v>
          </cell>
          <cell r="T92">
            <v>0</v>
          </cell>
          <cell r="U92" t="str">
            <v>-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 t="str">
            <v>TRANSCORP</v>
          </cell>
          <cell r="C93">
            <v>0</v>
          </cell>
          <cell r="D93" t="str">
            <v>1.09</v>
          </cell>
          <cell r="E93">
            <v>0</v>
          </cell>
          <cell r="F93" t="str">
            <v>-</v>
          </cell>
          <cell r="G93">
            <v>0</v>
          </cell>
          <cell r="H93" t="str">
            <v>1.09</v>
          </cell>
          <cell r="I93">
            <v>0</v>
          </cell>
          <cell r="J93" t="str">
            <v>1.08</v>
          </cell>
          <cell r="K93">
            <v>0</v>
          </cell>
          <cell r="L93" t="str">
            <v>1.06</v>
          </cell>
          <cell r="M93">
            <v>0</v>
          </cell>
          <cell r="N93" t="str">
            <v>1.85</v>
          </cell>
          <cell r="O93" t="str">
            <v>-</v>
          </cell>
          <cell r="P93">
            <v>0</v>
          </cell>
          <cell r="Q93">
            <v>0</v>
          </cell>
          <cell r="R93">
            <v>0</v>
          </cell>
          <cell r="S93" t="str">
            <v>1.07</v>
          </cell>
          <cell r="T93">
            <v>0</v>
          </cell>
          <cell r="U93" t="str">
            <v>-0.02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B94" t="str">
            <v>TRANSEXPR</v>
          </cell>
          <cell r="C94">
            <v>0</v>
          </cell>
          <cell r="D94" t="str">
            <v>0.73</v>
          </cell>
          <cell r="E94">
            <v>0</v>
          </cell>
          <cell r="F94" t="str">
            <v>-</v>
          </cell>
          <cell r="G94">
            <v>0</v>
          </cell>
          <cell r="H94" t="str">
            <v>0.73</v>
          </cell>
          <cell r="I94">
            <v>0</v>
          </cell>
          <cell r="J94" t="str">
            <v>-</v>
          </cell>
          <cell r="K94">
            <v>0</v>
          </cell>
          <cell r="L94" t="str">
            <v>-</v>
          </cell>
          <cell r="M94">
            <v>0</v>
          </cell>
          <cell r="N94" t="str">
            <v>-</v>
          </cell>
          <cell r="O94" t="str">
            <v>-</v>
          </cell>
          <cell r="P94">
            <v>0</v>
          </cell>
          <cell r="Q94">
            <v>0</v>
          </cell>
          <cell r="R94">
            <v>0</v>
          </cell>
          <cell r="S94" t="str">
            <v>0.73</v>
          </cell>
          <cell r="T94">
            <v>0</v>
          </cell>
          <cell r="U94" t="str">
            <v>-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B95" t="str">
            <v>TRIPPLEG</v>
          </cell>
          <cell r="C95">
            <v>0</v>
          </cell>
          <cell r="D95" t="str">
            <v>0.70</v>
          </cell>
          <cell r="E95">
            <v>0</v>
          </cell>
          <cell r="F95" t="str">
            <v>-</v>
          </cell>
          <cell r="G95">
            <v>0</v>
          </cell>
          <cell r="H95" t="str">
            <v>0.70</v>
          </cell>
          <cell r="I95">
            <v>0</v>
          </cell>
          <cell r="J95" t="str">
            <v>-</v>
          </cell>
          <cell r="K95">
            <v>0</v>
          </cell>
          <cell r="L95" t="str">
            <v>-</v>
          </cell>
          <cell r="M95">
            <v>0</v>
          </cell>
          <cell r="N95" t="str">
            <v>-</v>
          </cell>
          <cell r="O95" t="str">
            <v>-</v>
          </cell>
          <cell r="P95">
            <v>0</v>
          </cell>
          <cell r="Q95">
            <v>0</v>
          </cell>
          <cell r="R95">
            <v>0</v>
          </cell>
          <cell r="S95" t="str">
            <v>0.70</v>
          </cell>
          <cell r="T95">
            <v>0</v>
          </cell>
          <cell r="U95" t="str">
            <v>-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B96" t="str">
            <v>UACN</v>
          </cell>
          <cell r="C96">
            <v>0</v>
          </cell>
          <cell r="D96" t="str">
            <v>6.20</v>
          </cell>
          <cell r="E96">
            <v>0</v>
          </cell>
          <cell r="F96" t="str">
            <v>-</v>
          </cell>
          <cell r="G96">
            <v>0</v>
          </cell>
          <cell r="H96" t="str">
            <v>6.20</v>
          </cell>
          <cell r="I96">
            <v>0</v>
          </cell>
          <cell r="J96" t="str">
            <v>6.20</v>
          </cell>
          <cell r="K96">
            <v>0</v>
          </cell>
          <cell r="L96" t="str">
            <v>6.05</v>
          </cell>
          <cell r="M96">
            <v>0</v>
          </cell>
          <cell r="N96" t="str">
            <v>2.42</v>
          </cell>
          <cell r="O96" t="str">
            <v>-</v>
          </cell>
          <cell r="P96">
            <v>0</v>
          </cell>
          <cell r="Q96">
            <v>0</v>
          </cell>
          <cell r="R96">
            <v>0</v>
          </cell>
          <cell r="S96" t="str">
            <v>6.10</v>
          </cell>
          <cell r="T96">
            <v>0</v>
          </cell>
          <cell r="U96" t="str">
            <v>-0.10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B97" t="str">
            <v>UAC-PROP</v>
          </cell>
          <cell r="C97">
            <v>0</v>
          </cell>
          <cell r="D97" t="str">
            <v>1.40</v>
          </cell>
          <cell r="E97">
            <v>0</v>
          </cell>
          <cell r="F97" t="str">
            <v>-</v>
          </cell>
          <cell r="G97">
            <v>0</v>
          </cell>
          <cell r="H97" t="str">
            <v>1.40</v>
          </cell>
          <cell r="I97">
            <v>0</v>
          </cell>
          <cell r="J97" t="str">
            <v>-</v>
          </cell>
          <cell r="K97">
            <v>0</v>
          </cell>
          <cell r="L97" t="str">
            <v>-</v>
          </cell>
          <cell r="M97">
            <v>0</v>
          </cell>
          <cell r="N97" t="str">
            <v>-</v>
          </cell>
          <cell r="O97" t="str">
            <v>-</v>
          </cell>
          <cell r="P97">
            <v>0</v>
          </cell>
          <cell r="Q97">
            <v>0</v>
          </cell>
          <cell r="R97">
            <v>0</v>
          </cell>
          <cell r="S97" t="str">
            <v>1.40</v>
          </cell>
          <cell r="T97">
            <v>0</v>
          </cell>
          <cell r="U97" t="str">
            <v>-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B98" t="str">
            <v>UBA</v>
          </cell>
          <cell r="C98">
            <v>0</v>
          </cell>
          <cell r="D98" t="str">
            <v>6.05</v>
          </cell>
          <cell r="E98">
            <v>0</v>
          </cell>
          <cell r="F98" t="str">
            <v>-</v>
          </cell>
          <cell r="G98">
            <v>0</v>
          </cell>
          <cell r="H98" t="str">
            <v>6.05</v>
          </cell>
          <cell r="I98">
            <v>0</v>
          </cell>
          <cell r="J98" t="str">
            <v>6.10</v>
          </cell>
          <cell r="K98">
            <v>0</v>
          </cell>
          <cell r="L98" t="str">
            <v>6.00</v>
          </cell>
          <cell r="M98">
            <v>0</v>
          </cell>
          <cell r="N98" t="str">
            <v>1.64</v>
          </cell>
          <cell r="O98" t="str">
            <v>-</v>
          </cell>
          <cell r="P98">
            <v>0</v>
          </cell>
          <cell r="Q98">
            <v>0</v>
          </cell>
          <cell r="R98">
            <v>0</v>
          </cell>
          <cell r="S98" t="str">
            <v>6.10</v>
          </cell>
          <cell r="T98">
            <v>0</v>
          </cell>
          <cell r="U98" t="str">
            <v>0.05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B99" t="str">
            <v>UBN</v>
          </cell>
          <cell r="C99">
            <v>0</v>
          </cell>
          <cell r="D99" t="str">
            <v>6.85</v>
          </cell>
          <cell r="E99">
            <v>0</v>
          </cell>
          <cell r="F99" t="str">
            <v>-</v>
          </cell>
          <cell r="G99">
            <v>0</v>
          </cell>
          <cell r="H99" t="str">
            <v>6.85</v>
          </cell>
          <cell r="I99">
            <v>0</v>
          </cell>
          <cell r="J99" t="str">
            <v>-</v>
          </cell>
          <cell r="K99">
            <v>0</v>
          </cell>
          <cell r="L99" t="str">
            <v>-</v>
          </cell>
          <cell r="M99">
            <v>0</v>
          </cell>
          <cell r="N99" t="str">
            <v>-</v>
          </cell>
          <cell r="O99" t="str">
            <v>-</v>
          </cell>
          <cell r="P99">
            <v>0</v>
          </cell>
          <cell r="Q99">
            <v>0</v>
          </cell>
          <cell r="R99">
            <v>0</v>
          </cell>
          <cell r="S99" t="str">
            <v>6.85</v>
          </cell>
          <cell r="T99">
            <v>0</v>
          </cell>
          <cell r="U99" t="str">
            <v>-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B100" t="str">
            <v>UCAP</v>
          </cell>
          <cell r="C100">
            <v>0</v>
          </cell>
          <cell r="D100" t="str">
            <v>2.30</v>
          </cell>
          <cell r="E100">
            <v>0</v>
          </cell>
          <cell r="F100" t="str">
            <v>-</v>
          </cell>
          <cell r="G100">
            <v>0</v>
          </cell>
          <cell r="H100" t="str">
            <v>2.30</v>
          </cell>
          <cell r="I100">
            <v>0</v>
          </cell>
          <cell r="J100" t="str">
            <v>2.32</v>
          </cell>
          <cell r="K100">
            <v>0</v>
          </cell>
          <cell r="L100" t="str">
            <v>2.32</v>
          </cell>
          <cell r="M100">
            <v>0</v>
          </cell>
          <cell r="N100" t="str">
            <v>-</v>
          </cell>
          <cell r="O100" t="str">
            <v>-</v>
          </cell>
          <cell r="P100">
            <v>0</v>
          </cell>
          <cell r="Q100">
            <v>0</v>
          </cell>
          <cell r="R100">
            <v>0</v>
          </cell>
          <cell r="S100" t="str">
            <v>2.32</v>
          </cell>
          <cell r="T100">
            <v>0</v>
          </cell>
          <cell r="U100" t="str">
            <v>0.02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 t="str">
            <v>UNILEVER</v>
          </cell>
          <cell r="C101">
            <v>0</v>
          </cell>
          <cell r="D101" t="str">
            <v>32.00</v>
          </cell>
          <cell r="E101">
            <v>0</v>
          </cell>
          <cell r="F101" t="str">
            <v>-</v>
          </cell>
          <cell r="G101">
            <v>0</v>
          </cell>
          <cell r="H101" t="str">
            <v>32.00</v>
          </cell>
          <cell r="I101">
            <v>0</v>
          </cell>
          <cell r="J101" t="str">
            <v>-</v>
          </cell>
          <cell r="K101">
            <v>0</v>
          </cell>
          <cell r="L101" t="str">
            <v>-</v>
          </cell>
          <cell r="M101">
            <v>0</v>
          </cell>
          <cell r="N101" t="str">
            <v>-</v>
          </cell>
          <cell r="O101" t="str">
            <v>-</v>
          </cell>
          <cell r="P101">
            <v>0</v>
          </cell>
          <cell r="Q101">
            <v>0</v>
          </cell>
          <cell r="R101">
            <v>0</v>
          </cell>
          <cell r="S101" t="str">
            <v>32.00</v>
          </cell>
          <cell r="T101">
            <v>0</v>
          </cell>
          <cell r="U101" t="str">
            <v>-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B102" t="str">
            <v>UNIONDAC</v>
          </cell>
          <cell r="C102">
            <v>0</v>
          </cell>
          <cell r="D102" t="str">
            <v>0.24</v>
          </cell>
          <cell r="E102">
            <v>0</v>
          </cell>
          <cell r="F102" t="str">
            <v>-</v>
          </cell>
          <cell r="G102">
            <v>0</v>
          </cell>
          <cell r="H102" t="str">
            <v>0.24</v>
          </cell>
          <cell r="I102">
            <v>0</v>
          </cell>
          <cell r="J102" t="str">
            <v>0.24</v>
          </cell>
          <cell r="K102">
            <v>0</v>
          </cell>
          <cell r="L102" t="str">
            <v>0.24</v>
          </cell>
          <cell r="M102">
            <v>0</v>
          </cell>
          <cell r="N102" t="str">
            <v>-</v>
          </cell>
          <cell r="O102" t="str">
            <v>-</v>
          </cell>
          <cell r="P102">
            <v>0</v>
          </cell>
          <cell r="Q102">
            <v>0</v>
          </cell>
          <cell r="R102">
            <v>0</v>
          </cell>
          <cell r="S102" t="str">
            <v>0.24</v>
          </cell>
          <cell r="T102">
            <v>0</v>
          </cell>
          <cell r="U102" t="str">
            <v>-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 t="str">
            <v>UNITYBNK</v>
          </cell>
          <cell r="C103">
            <v>0</v>
          </cell>
          <cell r="D103" t="str">
            <v>0.62</v>
          </cell>
          <cell r="E103">
            <v>0</v>
          </cell>
          <cell r="F103" t="str">
            <v>-</v>
          </cell>
          <cell r="G103">
            <v>0</v>
          </cell>
          <cell r="H103" t="str">
            <v>0.62</v>
          </cell>
          <cell r="I103">
            <v>0</v>
          </cell>
          <cell r="J103" t="str">
            <v>0.68</v>
          </cell>
          <cell r="K103">
            <v>0</v>
          </cell>
          <cell r="L103" t="str">
            <v>0.66</v>
          </cell>
          <cell r="M103">
            <v>0</v>
          </cell>
          <cell r="N103" t="str">
            <v>2.94</v>
          </cell>
          <cell r="O103" t="str">
            <v>-</v>
          </cell>
          <cell r="P103">
            <v>0</v>
          </cell>
          <cell r="Q103">
            <v>0</v>
          </cell>
          <cell r="R103">
            <v>0</v>
          </cell>
          <cell r="S103" t="str">
            <v>0.68</v>
          </cell>
          <cell r="T103">
            <v>0</v>
          </cell>
          <cell r="U103" t="str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 t="str">
            <v>UPL</v>
          </cell>
          <cell r="C104">
            <v>0</v>
          </cell>
          <cell r="D104" t="str">
            <v>1.85</v>
          </cell>
          <cell r="E104">
            <v>0</v>
          </cell>
          <cell r="F104" t="str">
            <v>-</v>
          </cell>
          <cell r="G104">
            <v>0</v>
          </cell>
          <cell r="H104" t="str">
            <v>1.85</v>
          </cell>
          <cell r="I104">
            <v>0</v>
          </cell>
          <cell r="J104" t="str">
            <v>-</v>
          </cell>
          <cell r="K104">
            <v>0</v>
          </cell>
          <cell r="L104" t="str">
            <v>-</v>
          </cell>
          <cell r="M104">
            <v>0</v>
          </cell>
          <cell r="N104" t="str">
            <v>-</v>
          </cell>
          <cell r="O104" t="str">
            <v>-</v>
          </cell>
          <cell r="P104">
            <v>0</v>
          </cell>
          <cell r="Q104">
            <v>0</v>
          </cell>
          <cell r="R104">
            <v>0</v>
          </cell>
          <cell r="S104" t="str">
            <v>1.85</v>
          </cell>
          <cell r="T104">
            <v>0</v>
          </cell>
          <cell r="U104" t="str">
            <v>-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B105" t="str">
            <v>VITAFOAM</v>
          </cell>
          <cell r="C105">
            <v>0</v>
          </cell>
          <cell r="D105" t="str">
            <v>3.84</v>
          </cell>
          <cell r="E105">
            <v>0</v>
          </cell>
          <cell r="F105" t="str">
            <v>-</v>
          </cell>
          <cell r="G105">
            <v>0</v>
          </cell>
          <cell r="H105" t="str">
            <v>3.84</v>
          </cell>
          <cell r="I105">
            <v>0</v>
          </cell>
          <cell r="J105" t="str">
            <v>-</v>
          </cell>
          <cell r="K105">
            <v>0</v>
          </cell>
          <cell r="L105" t="str">
            <v>-</v>
          </cell>
          <cell r="M105">
            <v>0</v>
          </cell>
          <cell r="N105" t="str">
            <v>-</v>
          </cell>
          <cell r="O105" t="str">
            <v>-</v>
          </cell>
          <cell r="P105">
            <v>0</v>
          </cell>
          <cell r="Q105">
            <v>0</v>
          </cell>
          <cell r="R105">
            <v>0</v>
          </cell>
          <cell r="S105" t="str">
            <v>3.84</v>
          </cell>
          <cell r="T105">
            <v>0</v>
          </cell>
          <cell r="U105" t="str">
            <v>-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B106" t="str">
            <v>WAPCO</v>
          </cell>
          <cell r="C106">
            <v>0</v>
          </cell>
          <cell r="D106" t="str">
            <v>13.70</v>
          </cell>
          <cell r="E106">
            <v>0</v>
          </cell>
          <cell r="F106" t="str">
            <v>-</v>
          </cell>
          <cell r="G106">
            <v>0</v>
          </cell>
          <cell r="H106" t="str">
            <v>13.70</v>
          </cell>
          <cell r="I106">
            <v>0</v>
          </cell>
          <cell r="J106" t="str">
            <v>14.00</v>
          </cell>
          <cell r="K106">
            <v>0</v>
          </cell>
          <cell r="L106" t="str">
            <v>13.60</v>
          </cell>
          <cell r="M106">
            <v>0</v>
          </cell>
          <cell r="N106" t="str">
            <v>2.86</v>
          </cell>
          <cell r="O106" t="str">
            <v>13.70</v>
          </cell>
          <cell r="P106">
            <v>0</v>
          </cell>
          <cell r="Q106">
            <v>0</v>
          </cell>
          <cell r="R106">
            <v>0</v>
          </cell>
          <cell r="S106" t="str">
            <v>13.70</v>
          </cell>
          <cell r="T106">
            <v>0</v>
          </cell>
          <cell r="U106" t="str">
            <v>-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B107" t="str">
            <v>WAPIC</v>
          </cell>
          <cell r="C107">
            <v>0</v>
          </cell>
          <cell r="D107" t="str">
            <v>0.40</v>
          </cell>
          <cell r="E107">
            <v>0</v>
          </cell>
          <cell r="F107" t="str">
            <v>-</v>
          </cell>
          <cell r="G107">
            <v>0</v>
          </cell>
          <cell r="H107" t="str">
            <v>0.40</v>
          </cell>
          <cell r="I107">
            <v>0</v>
          </cell>
          <cell r="J107" t="str">
            <v>0.43</v>
          </cell>
          <cell r="K107">
            <v>0</v>
          </cell>
          <cell r="L107" t="str">
            <v>0.40</v>
          </cell>
          <cell r="M107">
            <v>0</v>
          </cell>
          <cell r="N107" t="str">
            <v>6.98</v>
          </cell>
          <cell r="O107" t="str">
            <v>-</v>
          </cell>
          <cell r="P107">
            <v>0</v>
          </cell>
          <cell r="Q107">
            <v>0</v>
          </cell>
          <cell r="R107">
            <v>0</v>
          </cell>
          <cell r="S107" t="str">
            <v>0.43</v>
          </cell>
          <cell r="T107">
            <v>0</v>
          </cell>
          <cell r="U107" t="str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B108" t="str">
            <v>WEMABANK</v>
          </cell>
          <cell r="C108">
            <v>0</v>
          </cell>
          <cell r="D108" t="str">
            <v>0.61</v>
          </cell>
          <cell r="E108">
            <v>0</v>
          </cell>
          <cell r="F108" t="str">
            <v>-</v>
          </cell>
          <cell r="G108">
            <v>0</v>
          </cell>
          <cell r="H108" t="str">
            <v>0.61</v>
          </cell>
          <cell r="I108">
            <v>0</v>
          </cell>
          <cell r="J108" t="str">
            <v>0.66</v>
          </cell>
          <cell r="K108">
            <v>0</v>
          </cell>
          <cell r="L108" t="str">
            <v>0.61</v>
          </cell>
          <cell r="M108">
            <v>0</v>
          </cell>
          <cell r="N108" t="str">
            <v>7.58</v>
          </cell>
          <cell r="O108" t="str">
            <v>-</v>
          </cell>
          <cell r="P108">
            <v>0</v>
          </cell>
          <cell r="Q108">
            <v>0</v>
          </cell>
          <cell r="R108">
            <v>0</v>
          </cell>
          <cell r="S108" t="str">
            <v>0.66</v>
          </cell>
          <cell r="T108">
            <v>0</v>
          </cell>
          <cell r="U108" t="str">
            <v>0.05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B109" t="str">
            <v>ZENITHBANK</v>
          </cell>
          <cell r="C109">
            <v>0</v>
          </cell>
          <cell r="D109" t="str">
            <v>19.35</v>
          </cell>
          <cell r="E109">
            <v>0</v>
          </cell>
          <cell r="F109" t="str">
            <v>-</v>
          </cell>
          <cell r="G109">
            <v>0</v>
          </cell>
          <cell r="H109" t="str">
            <v>19.35</v>
          </cell>
          <cell r="I109">
            <v>0</v>
          </cell>
          <cell r="J109" t="str">
            <v>19.30</v>
          </cell>
          <cell r="K109">
            <v>0</v>
          </cell>
          <cell r="L109" t="str">
            <v>19.10</v>
          </cell>
          <cell r="M109">
            <v>0</v>
          </cell>
          <cell r="N109" t="str">
            <v>1.04</v>
          </cell>
          <cell r="O109" t="str">
            <v>19.20</v>
          </cell>
          <cell r="P109">
            <v>0</v>
          </cell>
          <cell r="Q109">
            <v>0</v>
          </cell>
          <cell r="R109">
            <v>0</v>
          </cell>
          <cell r="S109" t="str">
            <v>19.20</v>
          </cell>
          <cell r="T109">
            <v>0</v>
          </cell>
          <cell r="U109" t="str">
            <v>-0.15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 t="str">
            <v>Total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B113">
            <v>0</v>
          </cell>
          <cell r="C113" t="str">
            <v>COMPANY</v>
          </cell>
          <cell r="D113">
            <v>0</v>
          </cell>
          <cell r="E113" t="str">
            <v>PCLOSE</v>
          </cell>
          <cell r="F113">
            <v>0</v>
          </cell>
          <cell r="G113" t="str">
            <v>OPEN</v>
          </cell>
          <cell r="H113">
            <v>0</v>
          </cell>
          <cell r="I113" t="str">
            <v>HIGH</v>
          </cell>
          <cell r="J113">
            <v>0</v>
          </cell>
          <cell r="K113" t="str">
            <v>LOW</v>
          </cell>
          <cell r="L113">
            <v>0</v>
          </cell>
          <cell r="M113" t="str">
            <v>%SPREAD</v>
          </cell>
          <cell r="N113">
            <v>0</v>
          </cell>
          <cell r="O113">
            <v>0</v>
          </cell>
          <cell r="P113" t="str">
            <v>CLOSE</v>
          </cell>
          <cell r="Q113">
            <v>0</v>
          </cell>
          <cell r="R113" t="str">
            <v>CHANGE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 t="str">
            <v>%CHANGE</v>
          </cell>
          <cell r="Y113">
            <v>0</v>
          </cell>
        </row>
        <row r="114">
          <cell r="B114">
            <v>0</v>
          </cell>
          <cell r="C114" t="str">
            <v>VETGRIF30</v>
          </cell>
          <cell r="D114">
            <v>0</v>
          </cell>
          <cell r="E114" t="str">
            <v>13.01</v>
          </cell>
          <cell r="F114">
            <v>0</v>
          </cell>
          <cell r="G114" t="str">
            <v>13.01</v>
          </cell>
          <cell r="H114">
            <v>0</v>
          </cell>
          <cell r="I114" t="str">
            <v>14.31</v>
          </cell>
          <cell r="J114">
            <v>0</v>
          </cell>
          <cell r="K114" t="str">
            <v>14.31</v>
          </cell>
          <cell r="L114">
            <v>0</v>
          </cell>
          <cell r="M114" t="str">
            <v>-</v>
          </cell>
          <cell r="N114">
            <v>0</v>
          </cell>
          <cell r="O114">
            <v>0</v>
          </cell>
          <cell r="P114" t="str">
            <v>14.31</v>
          </cell>
          <cell r="Q114">
            <v>0</v>
          </cell>
          <cell r="R114" t="str">
            <v>1.30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 t="str">
            <v>9.99</v>
          </cell>
          <cell r="Y114">
            <v>0</v>
          </cell>
        </row>
        <row r="115">
          <cell r="B115">
            <v>0</v>
          </cell>
          <cell r="C115" t="str">
            <v>Total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 t="str">
            <v xml:space="preserve">Page 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workbookViewId="0">
      <selection activeCell="C10" sqref="C10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FLOURMILL</v>
      </c>
      <c r="C3" s="13">
        <f>VLOOKUP(B3,'Daily Report'!$N:$AB,MATCH(C$2,'Daily Report'!$N$3:$AB$3,0),FALSE)</f>
        <v>0.10000000000000009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REDSTAREX</v>
      </c>
      <c r="C4" s="17">
        <f>VLOOKUP(B4,'Daily Report'!$N:$AB,MATCH(C$2,'Daily Report'!$N$3:$AB$3,0),FALSE)</f>
        <v>9.090909090909105E-2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WEMABANK</v>
      </c>
      <c r="C5" s="17">
        <f>VLOOKUP(B5,'Daily Report'!$N:$AB,MATCH(C$2,'Daily Report'!$N$3:$AB$3,0),FALSE)</f>
        <v>8.1967213114754189E-2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WAPIC</v>
      </c>
      <c r="C6" s="17">
        <f>VLOOKUP(B6,'Daily Report'!$N:$AB,MATCH(C$2,'Daily Report'!$N$3:$AB$3,0),FALSE)</f>
        <v>7.4999999999999956E-2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CUTIX</v>
      </c>
      <c r="C7" s="17">
        <f>VLOOKUP(B7,'Daily Report'!$N:$AB,MATCH(C$2,'Daily Report'!$N$3:$AB$3,0),FALSE)</f>
        <v>7.1428571428571397E-2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str">
        <f>_xlfn.IFNA(VLOOKUP(A8,'Daily Report'!$A:$AU,MATCH(C$2,'Daily Report'!$B$3:$XFD$3,0)-1,FALSE),VLOOKUP(A8+0.5,'Daily Report'!$A:$AU,MATCH(C$2,'Daily Report'!$B$3:$XFD$3,0)-1,FALSE))</f>
        <v>NEM</v>
      </c>
      <c r="C8" s="17">
        <f>VLOOKUP(B8,'Daily Report'!$N:$AB,MATCH(C$2,'Daily Report'!$N$3:$AB$3,0),FALSE)</f>
        <v>5.5813953488372148E-2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LEARNAFRCA</v>
      </c>
      <c r="C9" s="17">
        <f>VLOOKUP(B9,'Daily Report'!$N:$AB,MATCH(C$2,'Daily Report'!$N$3:$AB$3,0),FALSE)</f>
        <v>5.3030303030302983E-2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CADBURY</v>
      </c>
      <c r="C10" s="17">
        <f>VLOOKUP(B10,'Daily Report'!$N:$AB,MATCH(C$2,'Daily Report'!$N$3:$AB$3,0),FALSE)</f>
        <v>4.0909090909090784E-2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str">
        <f>_xlfn.IFNA(VLOOKUP(A11,'Daily Report'!$A:$AU,MATCH(C$2,'Daily Report'!$B$3:$XFD$3,0)-1,FALSE),VLOOKUP(A11+0.5,'Daily Report'!$A:$AU,MATCH(C$2,'Daily Report'!$B$3:$XFD$3,0)-1,FALSE))</f>
        <v>NASCON</v>
      </c>
      <c r="C11" s="17">
        <f>VLOOKUP(B11,'Daily Report'!$N:$AB,MATCH(C$2,'Daily Report'!$N$3:$AB$3,0),FALSE)</f>
        <v>3.3333333333333437E-2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str">
        <f>_xlfn.IFNA(VLOOKUP(A12,'Daily Report'!$A:$AU,MATCH(C$2,'Daily Report'!$B$3:$XFD$3,0)-1,FALSE),VLOOKUP(A12+0.5,'Daily Report'!$A:$AU,MATCH(C$2,'Daily Report'!$B$3:$XFD$3,0)-1,FALSE))</f>
        <v>FIDELITYBK</v>
      </c>
      <c r="C12" s="20">
        <f>VLOOKUP(B12,'Daily Report'!$N:$AB,MATCH(C$2,'Daily Report'!$N$3:$AB$3,0),FALSE)</f>
        <v>3.1249999999999778E-2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0.98966014132762503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ZENITHBANK</v>
      </c>
      <c r="K15" s="13">
        <f>VLOOKUP(J15,'Daily Report'!$N:$AB,MATCH(K$14,'Daily Report'!$N$3:$AB$3,0),FALSE)</f>
        <v>0.14579687500000002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5.8489982882676248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1.2654668424002613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UBA</v>
      </c>
      <c r="K16" s="17">
        <f>VLOOKUP(J16,'Daily Report'!$N:$AB,MATCH(K$14,'Daily Report'!$N$3:$AB$3,0),FALSE)</f>
        <v>0.13937704918032787</v>
      </c>
      <c r="L16" s="18" t="str">
        <f>VLOOKUP($A4,'Daily Report'!L:$AU,MATCH(M$14,'Daily Report'!$M$3:$XFD$3,0)-12,FALSE)</f>
        <v>FCMB</v>
      </c>
      <c r="M16" s="17">
        <f>VLOOKUP(L16,'Daily Report'!$N:$AB,MATCH(M$14,'Daily Report'!$N$3:$AB$3,0),FALSE)</f>
        <v>5.5002288417542147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FCMB</v>
      </c>
      <c r="G17" s="24">
        <f>VLOOKUP(F17,'Daily Report'!$N:$AB,MATCH(G$14,'Daily Report'!$N$3:$AB$3,0),FALSE)</f>
        <v>2.0856713270164757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TOTAL</v>
      </c>
      <c r="K17" s="17">
        <f>VLOOKUP(J17,'Daily Report'!$N:$AB,MATCH(K$14,'Daily Report'!$N$3:$AB$3,0),FALSE)</f>
        <v>0.12138000000000002</v>
      </c>
      <c r="L17" s="18" t="str">
        <f>VLOOKUP($A5,'Daily Report'!L:$AU,MATCH(M$14,'Daily Report'!$M$3:$XFD$3,0)-12,FALSE)</f>
        <v>MBENEFIT</v>
      </c>
      <c r="M17" s="17">
        <f>VLOOKUP(L17,'Daily Report'!$N:$AB,MATCH(M$14,'Daily Report'!$N$3:$AB$3,0),FALSE)</f>
        <v>4.8769330987451038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ACCESS</v>
      </c>
      <c r="G18" s="24">
        <f>VLOOKUP(F18,'Daily Report'!$N:$AB,MATCH(G$14,'Daily Report'!$N$3:$AB$3,0),FALSE)</f>
        <v>2.404438603030107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CUTIX</v>
      </c>
      <c r="K18" s="17">
        <f>VLOOKUP(J18,'Daily Report'!$N:$AB,MATCH(K$14,'Daily Report'!$N$3:$AB$3,0),FALSE)</f>
        <v>0.12120303030303034</v>
      </c>
      <c r="L18" s="18" t="str">
        <f>VLOOKUP($A6,'Daily Report'!L:$AU,MATCH(M$14,'Daily Report'!$M$3:$XFD$3,0)-12,FALSE)</f>
        <v>CILEASING</v>
      </c>
      <c r="M18" s="17">
        <f>VLOOKUP(L18,'Daily Report'!$N:$AB,MATCH(M$14,'Daily Report'!$N$3:$AB$3,0),FALSE)</f>
        <v>4.6638829408474569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FIDELITYBK</v>
      </c>
      <c r="G19" s="24">
        <f>VLOOKUP(F19,'Daily Report'!$N:$AB,MATCH(G$14,'Daily Report'!$N$3:$AB$3,0),FALSE)</f>
        <v>2.4065093272378246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ETERNA</v>
      </c>
      <c r="K19" s="17">
        <f>VLOOKUP(J19,'Daily Report'!$N:$AB,MATCH(K$14,'Daily Report'!$N$3:$AB$3,0),FALSE)</f>
        <v>0.10954520547945205</v>
      </c>
      <c r="L19" s="18" t="str">
        <f>VLOOKUP($A7,'Daily Report'!L:$AU,MATCH(M$14,'Daily Report'!$M$3:$XFD$3,0)-12,FALSE)</f>
        <v>HONYFLOUR</v>
      </c>
      <c r="M19" s="17">
        <f>VLOOKUP(L19,'Daily Report'!$N:$AB,MATCH(M$14,'Daily Report'!$N$3:$AB$3,0),FALSE)</f>
        <v>4.584950553276224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UBA</v>
      </c>
      <c r="G20" s="24">
        <f>VLOOKUP(F20,'Daily Report'!$N:$AB,MATCH(G$14,'Daily Report'!$N$3:$AB$3,0),FALSE)</f>
        <v>2.4242968181943372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DANGSUGAR</v>
      </c>
      <c r="K20" s="17">
        <f>VLOOKUP(J20,'Daily Report'!$N:$AB,MATCH(K$14,'Daily Report'!$N$3:$AB$3,0),FALSE)</f>
        <v>0.10912173913043477</v>
      </c>
      <c r="L20" s="18" t="str">
        <f>VLOOKUP($A8,'Daily Report'!L:$AU,MATCH(M$14,'Daily Report'!$M$3:$XFD$3,0)-12,FALSE)</f>
        <v>IKEJAHOTEL</v>
      </c>
      <c r="M20" s="17">
        <f>VLOOKUP(L20,'Daily Report'!$N:$AB,MATCH(M$14,'Daily Report'!$N$3:$AB$3,0),FALSE)</f>
        <v>4.5330551320389292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REGALINS</v>
      </c>
      <c r="G21" s="24">
        <f>VLOOKUP(F21,'Daily Report'!$N:$AB,MATCH(G$14,'Daily Report'!$N$3:$AB$3,0),FALSE)</f>
        <v>2.4998136633266044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UACN</v>
      </c>
      <c r="K21" s="17">
        <f>VLOOKUP(J21,'Daily Report'!$N:$AB,MATCH(K$14,'Daily Report'!$N$3:$AB$3,0),FALSE)</f>
        <v>0.10649180327868853</v>
      </c>
      <c r="L21" s="18" t="str">
        <f>VLOOKUP($A9,'Daily Report'!L:$AU,MATCH(M$14,'Daily Report'!$M$3:$XFD$3,0)-12,FALSE)</f>
        <v>UNIONDAC</v>
      </c>
      <c r="M21" s="17">
        <f>VLOOKUP(L21,'Daily Report'!$N:$AB,MATCH(M$14,'Daily Report'!$N$3:$AB$3,0),FALSE)</f>
        <v>4.278934177090191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CILEASING</v>
      </c>
      <c r="G22" s="24">
        <f>VLOOKUP(F22,'Daily Report'!$N:$AB,MATCH(G$14,'Daily Report'!$N$3:$AB$3,0),FALSE)</f>
        <v>2.5269995137786045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WAPCO</v>
      </c>
      <c r="K22" s="17">
        <f>VLOOKUP(J22,'Daily Report'!$N:$AB,MATCH(K$14,'Daily Report'!$N$3:$AB$3,0),FALSE)</f>
        <v>0.1063412408759124</v>
      </c>
      <c r="L22" s="18" t="str">
        <f>VLOOKUP($A10,'Daily Report'!L:$AU,MATCH(M$14,'Daily Report'!$M$3:$XFD$3,0)-12,FALSE)</f>
        <v>FIDELITYBK</v>
      </c>
      <c r="M22" s="17">
        <f>VLOOKUP(L22,'Daily Report'!$N:$AB,MATCH(M$14,'Daily Report'!$N$3:$AB$3,0),FALSE)</f>
        <v>3.8027474790588069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ETERNA</v>
      </c>
      <c r="G23" s="24">
        <f>VLOOKUP(F23,'Daily Report'!$N:$AB,MATCH(G$14,'Daily Report'!$N$3:$AB$3,0),FALSE)</f>
        <v>2.5804003653820589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JBERGER</v>
      </c>
      <c r="K23" s="17">
        <f>VLOOKUP(J23,'Daily Report'!$N:$AB,MATCH(K$14,'Daily Report'!$N$3:$AB$3,0),FALSE)</f>
        <v>0.10076441102756893</v>
      </c>
      <c r="L23" s="18" t="str">
        <f>VLOOKUP($A11,'Daily Report'!L:$AU,MATCH(M$14,'Daily Report'!$M$3:$XFD$3,0)-12,FALSE)</f>
        <v>UACN</v>
      </c>
      <c r="M23" s="17">
        <f>VLOOKUP(L23,'Daily Report'!$N:$AB,MATCH(M$14,'Daily Report'!$N$3:$AB$3,0),FALSE)</f>
        <v>3.330713630505052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PRESCO</v>
      </c>
      <c r="G24" s="25">
        <f>VLOOKUP(F24,'Daily Report'!$N:$AB,MATCH(G$14,'Daily Report'!$N$3:$AB$3,0),FALSE)</f>
        <v>2.9472677707027888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LEARNAFRCA</v>
      </c>
      <c r="K24" s="20">
        <f>VLOOKUP(J24,'Daily Report'!$N:$AB,MATCH(K$14,'Daily Report'!$N$3:$AB$3,0),FALSE)</f>
        <v>0.10074748201438849</v>
      </c>
      <c r="L24" s="21" t="str">
        <f>VLOOKUP($A12,'Daily Report'!L:$AU,MATCH(M$14,'Daily Report'!$M$3:$XFD$3,0)-12,FALSE)</f>
        <v>REGALINS</v>
      </c>
      <c r="M24" s="20">
        <f>VLOOKUP(L24,'Daily Report'!$N:$AB,MATCH(M$14,'Daily Report'!$N$3:$AB$3,0),FALSE)</f>
        <v>3.0210512543634218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O8" sqref="O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08/07/2019 14:45:58.058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60.5</v>
      </c>
      <c r="L5" s="28">
        <f>IFERROR(_xlfn.RANK.AVG(AA5,AA$5:AA$92,0),"")</f>
        <v>52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33.5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60.5</v>
      </c>
      <c r="L6" s="28">
        <f t="shared" ref="L6:L37" si="6">IFERROR(_xlfn.RANK.AVG(AA6,AA$5:AA$92,0),"")</f>
        <v>67</v>
      </c>
      <c r="M6" s="28"/>
      <c r="N6" s="33" t="s">
        <v>19</v>
      </c>
      <c r="O6" s="55" t="str">
        <f>IFERROR(VLOOKUP(N6,'[1]Valuation Sheet'!$B:$W,7,FALSE),"")</f>
        <v>0.48</v>
      </c>
      <c r="P6" s="51">
        <f>IFERROR(VLOOKUP(N6,'[1]Price List'!$B:$Y,MATCH("CLOSE",'[1]Price List'!$6:$6,0)-1,FALSE)/VLOOKUP(N6,'[1]Price List'!$B:$D,MATCH("PCLOSE",'[1]Price List'!$6:$6,0)-1,FALSE)-1,"")</f>
        <v>0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-0.68386373826396274</v>
      </c>
      <c r="AB6" s="59">
        <f>IFERROR(VLOOKUP(N6,'[1]Valuation Sheet'!$B:$W,17,FALSE),"")</f>
        <v>-0.13677274765279268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33.5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47</v>
      </c>
      <c r="J7" s="28">
        <f t="shared" si="4"/>
        <v>33</v>
      </c>
      <c r="K7" s="28">
        <f t="shared" si="5"/>
        <v>34</v>
      </c>
      <c r="L7" s="28">
        <f t="shared" si="6"/>
        <v>55</v>
      </c>
      <c r="M7" s="28"/>
      <c r="N7" s="33" t="s">
        <v>20</v>
      </c>
      <c r="O7" s="55" t="str">
        <f>IFERROR(VLOOKUP(N7,'[1]Valuation Sheet'!$B:$W,7,FALSE),"")</f>
        <v>62.00</v>
      </c>
      <c r="P7" s="51">
        <f>IFERROR(VLOOKUP(N7,'[1]Price List'!$B:$Y,MATCH("CLOSE",'[1]Price List'!$6:$6,0)-1,FALSE)/VLOOKUP(N7,'[1]Price List'!$B:$D,MATCH("PCLOSE",'[1]Price List'!$6:$6,0)-1,FALSE)-1,"")</f>
        <v>0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9.2572343727913093</v>
      </c>
      <c r="Y7" s="51">
        <f t="shared" si="8"/>
        <v>0.15972459173785744</v>
      </c>
      <c r="Z7" s="52">
        <f t="shared" si="0"/>
        <v>4.8419354838709676E-2</v>
      </c>
      <c r="AA7" s="58">
        <f>IFERROR(VLOOKUP(N7,'[1]Valuation Sheet'!$B:$W,21,FALSE),"")</f>
        <v>-0.12545006802868097</v>
      </c>
      <c r="AB7" s="59">
        <f>IFERROR(VLOOKUP(N7,'[1]Valuation Sheet'!$B:$W,17,FALSE),"")</f>
        <v>-2.509001360573615E-2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33.5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10</v>
      </c>
      <c r="J8" s="28">
        <f t="shared" si="4"/>
        <v>35</v>
      </c>
      <c r="K8" s="28">
        <f t="shared" si="5"/>
        <v>35</v>
      </c>
      <c r="L8" s="28">
        <f t="shared" si="6"/>
        <v>18</v>
      </c>
      <c r="M8" s="28"/>
      <c r="N8" s="33" t="s">
        <v>21</v>
      </c>
      <c r="O8" s="55" t="str">
        <f>IFERROR(VLOOKUP(N8,'[1]Valuation Sheet'!$B:$W,7,FALSE),"")</f>
        <v>44.80</v>
      </c>
      <c r="P8" s="51">
        <f>IFERROR(VLOOKUP(N8,'[1]Price List'!$B:$Y,MATCH("CLOSE",'[1]Price List'!$6:$6,0)-1,FALSE)/VLOOKUP(N8,'[1]Price List'!$B:$D,MATCH("PCLOSE",'[1]Price List'!$6:$6,0)-1,FALSE)-1,"")</f>
        <v>0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2.9472677707027888</v>
      </c>
      <c r="Y8" s="51">
        <f t="shared" si="8"/>
        <v>0.15715351190476193</v>
      </c>
      <c r="Z8" s="52">
        <f t="shared" si="0"/>
        <v>4.4624999999999998E-2</v>
      </c>
      <c r="AA8" s="58">
        <f>IFERROR(VLOOKUP(N8,'[1]Valuation Sheet'!$B:$W,21,FALSE),"")</f>
        <v>1.8818560386115117</v>
      </c>
      <c r="AB8" s="59">
        <f>IFERROR(VLOOKUP(N8,'[1]Valuation Sheet'!$B:$W,17,FALSE),"")</f>
        <v>0.37637120772230226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52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33.5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39</v>
      </c>
      <c r="J10" s="28">
        <f t="shared" si="4"/>
        <v>42</v>
      </c>
      <c r="K10" s="28">
        <f t="shared" si="5"/>
        <v>20</v>
      </c>
      <c r="L10" s="28">
        <f t="shared" si="6"/>
        <v>37</v>
      </c>
      <c r="M10" s="28"/>
      <c r="N10" s="33" t="s">
        <v>23</v>
      </c>
      <c r="O10" s="55" t="str">
        <f>IFERROR(VLOOKUP(N10,'[1]Valuation Sheet'!$B:$W,7,FALSE),"")</f>
        <v>3.20</v>
      </c>
      <c r="P10" s="51">
        <f>IFERROR(VLOOKUP(N10,'[1]Price List'!$B:$Y,MATCH("CLOSE",'[1]Price List'!$6:$6,0)-1,FALSE)/VLOOKUP(N10,'[1]Price List'!$B:$D,MATCH("PCLOSE",'[1]Price List'!$6:$6,0)-1,FALSE)-1,"")</f>
        <v>0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6.6775936126367359</v>
      </c>
      <c r="Y10" s="51">
        <f t="shared" si="8"/>
        <v>0.13218728657735768</v>
      </c>
      <c r="Z10" s="52">
        <f t="shared" si="0"/>
        <v>7.8093749999999976E-2</v>
      </c>
      <c r="AA10" s="58">
        <f>IFERROR(VLOOKUP(N10,'[1]Valuation Sheet'!$B:$W,21,FALSE),"")</f>
        <v>0.56609001407572657</v>
      </c>
      <c r="AB10" s="59">
        <f>IFERROR(VLOOKUP(N10,'[1]Valuation Sheet'!$B:$W,17,FALSE),"")</f>
        <v>0.11321800281514527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52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13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4</v>
      </c>
      <c r="J12" s="28">
        <f t="shared" si="4"/>
        <v>8</v>
      </c>
      <c r="K12" s="28">
        <f t="shared" si="5"/>
        <v>25</v>
      </c>
      <c r="L12" s="28">
        <f t="shared" si="6"/>
        <v>12</v>
      </c>
      <c r="M12" s="28"/>
      <c r="N12" s="33" t="s">
        <v>25</v>
      </c>
      <c r="O12" s="55" t="str">
        <f>IFERROR(VLOOKUP(N12,'[1]Valuation Sheet'!$B:$W,7,FALSE),"")</f>
        <v>6.75</v>
      </c>
      <c r="P12" s="51">
        <f>IFERROR(VLOOKUP(N12,'[1]Price List'!$B:$Y,MATCH("CLOSE",'[1]Price List'!$6:$6,0)-1,FALSE)/VLOOKUP(N12,'[1]Price List'!$B:$D,MATCH("PCLOSE",'[1]Price List'!$6:$6,0)-1,FALSE)-1,"")</f>
        <v>7.4626865671640896E-3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2.404438603030107</v>
      </c>
      <c r="Y12" s="51">
        <f t="shared" si="8"/>
        <v>0.41104008222438571</v>
      </c>
      <c r="Z12" s="52">
        <f t="shared" si="0"/>
        <v>7.1869629629629631E-2</v>
      </c>
      <c r="AA12" s="58">
        <f>IFERROR(VLOOKUP(N12,'[1]Valuation Sheet'!$B:$W,21,FALSE),"")</f>
        <v>2.6890520970184952</v>
      </c>
      <c r="AB12" s="59">
        <f>IFERROR(VLOOKUP(N12,'[1]Valuation Sheet'!$B:$W,17,FALSE),"")</f>
        <v>0.53781041940369922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33.5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22</v>
      </c>
      <c r="J13" s="28">
        <f t="shared" si="4"/>
        <v>7</v>
      </c>
      <c r="K13" s="28">
        <f t="shared" si="5"/>
        <v>60.5</v>
      </c>
      <c r="L13" s="28">
        <f t="shared" si="6"/>
        <v>27</v>
      </c>
      <c r="M13" s="28"/>
      <c r="N13" s="33" t="s">
        <v>26</v>
      </c>
      <c r="O13" s="55" t="str">
        <f>IFERROR(VLOOKUP(N13,'[1]Valuation Sheet'!$B:$W,7,FALSE),"")</f>
        <v>10.40</v>
      </c>
      <c r="P13" s="51">
        <f>IFERROR(VLOOKUP(N13,'[1]Price List'!$B:$Y,MATCH("CLOSE",'[1]Price List'!$6:$6,0)-1,FALSE)/VLOOKUP(N13,'[1]Price List'!$B:$D,MATCH("PCLOSE",'[1]Price List'!$6:$6,0)-1,FALSE)-1,"")</f>
        <v>0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5.0982728906336208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1.2639543688054933</v>
      </c>
      <c r="AB13" s="59">
        <f>IFERROR(VLOOKUP(N13,'[1]Valuation Sheet'!$B:$W,17,FALSE),"")</f>
        <v>0.25279087376109866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11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15</v>
      </c>
      <c r="J14" s="28">
        <f t="shared" si="4"/>
        <v>14</v>
      </c>
      <c r="K14" s="28">
        <f t="shared" si="5"/>
        <v>40</v>
      </c>
      <c r="L14" s="28">
        <f t="shared" si="6"/>
        <v>17</v>
      </c>
      <c r="M14" s="28"/>
      <c r="N14" s="33" t="s">
        <v>27</v>
      </c>
      <c r="O14" s="55" t="str">
        <f>IFERROR(VLOOKUP(N14,'[1]Valuation Sheet'!$B:$W,7,FALSE),"")</f>
        <v>6.35</v>
      </c>
      <c r="P14" s="51">
        <f>IFERROR(VLOOKUP(N14,'[1]Price List'!$B:$Y,MATCH("CLOSE",'[1]Price List'!$6:$6,0)-1,FALSE)/VLOOKUP(N14,'[1]Price List'!$B:$D,MATCH("PCLOSE",'[1]Price List'!$6:$6,0)-1,FALSE)-1,"")</f>
        <v>2.4193548387096753E-2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3.7161153714174797</v>
      </c>
      <c r="Y14" s="51">
        <f t="shared" si="8"/>
        <v>0.29454482707619495</v>
      </c>
      <c r="Z14" s="52">
        <f t="shared" si="0"/>
        <v>3.9127559055118118E-2</v>
      </c>
      <c r="AA14" s="58">
        <f>IFERROR(VLOOKUP(N14,'[1]Valuation Sheet'!$B:$W,21,FALSE),"")</f>
        <v>1.9050878813369274</v>
      </c>
      <c r="AB14" s="59">
        <f>IFERROR(VLOOKUP(N14,'[1]Valuation Sheet'!$B:$W,17,FALSE),"")</f>
        <v>0.38101757626738553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63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3</v>
      </c>
      <c r="J15" s="28">
        <f t="shared" si="4"/>
        <v>6</v>
      </c>
      <c r="K15" s="28">
        <f t="shared" si="5"/>
        <v>27</v>
      </c>
      <c r="L15" s="28">
        <f t="shared" si="6"/>
        <v>2</v>
      </c>
      <c r="M15" s="28"/>
      <c r="N15" s="33" t="s">
        <v>28</v>
      </c>
      <c r="O15" s="55" t="str">
        <f>IFERROR(VLOOKUP(N15,'[1]Valuation Sheet'!$B:$W,7,FALSE),"")</f>
        <v>1.55</v>
      </c>
      <c r="P15" s="51">
        <f>IFERROR(VLOOKUP(N15,'[1]Price List'!$B:$Y,MATCH("CLOSE",'[1]Price List'!$6:$6,0)-1,FALSE)/VLOOKUP(N15,'[1]Price List'!$B:$D,MATCH("PCLOSE",'[1]Price List'!$6:$6,0)-1,FALSE)-1,"")</f>
        <v>-1.8987341772151889E-2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2.0856713270164757</v>
      </c>
      <c r="Y15" s="51">
        <f t="shared" si="8"/>
        <v>0.47258611111111187</v>
      </c>
      <c r="Z15" s="52">
        <f t="shared" si="0"/>
        <v>6.4538709677419343E-2</v>
      </c>
      <c r="AA15" s="58">
        <f>IFERROR(VLOOKUP(N15,'[1]Valuation Sheet'!$B:$W,21,FALSE),"")</f>
        <v>5.5002288417542147</v>
      </c>
      <c r="AB15" s="59">
        <f>IFERROR(VLOOKUP(N15,'[1]Valuation Sheet'!$B:$W,17,FALSE),"")</f>
        <v>1.1000457683508431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10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5</v>
      </c>
      <c r="J16" s="28">
        <f t="shared" si="4"/>
        <v>5</v>
      </c>
      <c r="K16" s="28">
        <f t="shared" si="5"/>
        <v>26</v>
      </c>
      <c r="L16" s="28">
        <f t="shared" si="6"/>
        <v>8</v>
      </c>
      <c r="M16" s="28"/>
      <c r="N16" s="33" t="s">
        <v>29</v>
      </c>
      <c r="O16" s="55" t="str">
        <f>IFERROR(VLOOKUP(N16,'[1]Valuation Sheet'!$B:$W,7,FALSE),"")</f>
        <v>1.65</v>
      </c>
      <c r="P16" s="51">
        <f>IFERROR(VLOOKUP(N16,'[1]Price List'!$B:$Y,MATCH("CLOSE",'[1]Price List'!$6:$6,0)-1,FALSE)/VLOOKUP(N16,'[1]Price List'!$B:$D,MATCH("PCLOSE",'[1]Price List'!$6:$6,0)-1,FALSE)-1,"")</f>
        <v>3.1249999999999778E-2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2.4065093272378246</v>
      </c>
      <c r="Y16" s="51">
        <f t="shared" si="8"/>
        <v>0.51387687217856359</v>
      </c>
      <c r="Z16" s="52">
        <f t="shared" si="0"/>
        <v>6.6954545454545447E-2</v>
      </c>
      <c r="AA16" s="58">
        <f>IFERROR(VLOOKUP(N16,'[1]Valuation Sheet'!$B:$W,21,FALSE),"")</f>
        <v>3.8027474790588069</v>
      </c>
      <c r="AB16" s="59">
        <f>IFERROR(VLOOKUP(N16,'[1]Valuation Sheet'!$B:$W,17,FALSE),"")</f>
        <v>0.76054949581176157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55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24</v>
      </c>
      <c r="J17" s="28">
        <f t="shared" si="4"/>
        <v>19</v>
      </c>
      <c r="K17" s="28">
        <f t="shared" si="5"/>
        <v>12</v>
      </c>
      <c r="L17" s="28">
        <f t="shared" si="6"/>
        <v>45</v>
      </c>
      <c r="M17" s="28"/>
      <c r="N17" s="33" t="s">
        <v>30</v>
      </c>
      <c r="O17" s="55" t="str">
        <f>IFERROR(VLOOKUP(N17,'[1]Valuation Sheet'!$B:$W,7,FALSE),"")</f>
        <v>28.85</v>
      </c>
      <c r="P17" s="51">
        <f>IFERROR(VLOOKUP(N17,'[1]Price List'!$B:$Y,MATCH("CLOSE",'[1]Price List'!$6:$6,0)-1,FALSE)/VLOOKUP(N17,'[1]Price List'!$B:$D,MATCH("PCLOSE",'[1]Price List'!$6:$6,0)-1,FALSE)-1,"")</f>
        <v>-5.1724137931034031E-3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5.3994959636456521</v>
      </c>
      <c r="Y17" s="51">
        <f t="shared" si="8"/>
        <v>0.2159675182454005</v>
      </c>
      <c r="Z17" s="52">
        <f t="shared" si="0"/>
        <v>9.488734835355285E-2</v>
      </c>
      <c r="AA17" s="58">
        <f>IFERROR(VLOOKUP(N17,'[1]Valuation Sheet'!$B:$W,21,FALSE),"")</f>
        <v>0.33783360781399363</v>
      </c>
      <c r="AB17" s="59">
        <f>IFERROR(VLOOKUP(N17,'[1]Valuation Sheet'!$B:$W,17,FALSE),"")</f>
        <v>6.7566721562798637E-2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33.5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44</v>
      </c>
      <c r="J18" s="28">
        <f t="shared" si="4"/>
        <v>22</v>
      </c>
      <c r="K18" s="28">
        <f t="shared" si="5"/>
        <v>42</v>
      </c>
      <c r="L18" s="28">
        <f t="shared" si="6"/>
        <v>54</v>
      </c>
      <c r="M18" s="28"/>
      <c r="N18" s="33" t="s">
        <v>31</v>
      </c>
      <c r="O18" s="55" t="str">
        <f>IFERROR(VLOOKUP(N18,'[1]Valuation Sheet'!$B:$W,7,FALSE),"")</f>
        <v>40.25</v>
      </c>
      <c r="P18" s="51">
        <f>IFERROR(VLOOKUP(N18,'[1]Price List'!$B:$Y,MATCH("CLOSE",'[1]Price List'!$6:$6,0)-1,FALSE)/VLOOKUP(N18,'[1]Price List'!$B:$D,MATCH("PCLOSE",'[1]Price List'!$6:$6,0)-1,FALSE)-1,"")</f>
        <v>0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8.2008387314545974</v>
      </c>
      <c r="Y18" s="51">
        <f t="shared" si="8"/>
        <v>0.19130345394736845</v>
      </c>
      <c r="Z18" s="52">
        <f t="shared" si="0"/>
        <v>3.7715527950310565E-2</v>
      </c>
      <c r="AA18" s="58">
        <f>IFERROR(VLOOKUP(N18,'[1]Valuation Sheet'!$B:$W,21,FALSE),"")</f>
        <v>-9.9561165559754916E-2</v>
      </c>
      <c r="AB18" s="59">
        <f>IFERROR(VLOOKUP(N18,'[1]Valuation Sheet'!$B:$W,17,FALSE),"")</f>
        <v>-1.9912233111951005E-2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33.5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32</v>
      </c>
      <c r="J19" s="28">
        <f t="shared" si="4"/>
        <v>41</v>
      </c>
      <c r="K19" s="28">
        <f t="shared" si="5"/>
        <v>51</v>
      </c>
      <c r="L19" s="28">
        <f t="shared" si="6"/>
        <v>32</v>
      </c>
      <c r="M19" s="28"/>
      <c r="N19" s="33" t="s">
        <v>32</v>
      </c>
      <c r="O19" s="55" t="str">
        <f>IFERROR(VLOOKUP(N19,'[1]Valuation Sheet'!$B:$W,7,FALSE),"")</f>
        <v>2.30</v>
      </c>
      <c r="P19" s="51">
        <f>IFERROR(VLOOKUP(N19,'[1]Price List'!$B:$Y,MATCH("CLOSE",'[1]Price List'!$6:$6,0)-1,FALSE)/VLOOKUP(N19,'[1]Price List'!$B:$D,MATCH("PCLOSE",'[1]Price List'!$6:$6,0)-1,FALSE)-1,"")</f>
        <v>0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5.9214365880227131</v>
      </c>
      <c r="Y19" s="51">
        <f t="shared" si="8"/>
        <v>0.13682932404710799</v>
      </c>
      <c r="Z19" s="52">
        <f t="shared" si="0"/>
        <v>8.6608695652173918E-3</v>
      </c>
      <c r="AA19" s="58">
        <f>IFERROR(VLOOKUP(N19,'[1]Valuation Sheet'!$B:$W,21,FALSE),"")</f>
        <v>0.83395430248676061</v>
      </c>
      <c r="AB19" s="59">
        <f>IFERROR(VLOOKUP(N19,'[1]Valuation Sheet'!$B:$W,17,FALSE),"")</f>
        <v>0.16679086049735226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12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6</v>
      </c>
      <c r="J20" s="28">
        <f t="shared" si="4"/>
        <v>10</v>
      </c>
      <c r="K20" s="28">
        <f t="shared" si="5"/>
        <v>2</v>
      </c>
      <c r="L20" s="28">
        <f t="shared" si="6"/>
        <v>13</v>
      </c>
      <c r="M20" s="28"/>
      <c r="N20" s="33" t="s">
        <v>33</v>
      </c>
      <c r="O20" s="55" t="str">
        <f>IFERROR(VLOOKUP(N20,'[1]Valuation Sheet'!$B:$W,7,FALSE),"")</f>
        <v>6.10</v>
      </c>
      <c r="P20" s="51">
        <f>IFERROR(VLOOKUP(N20,'[1]Price List'!$B:$Y,MATCH("CLOSE",'[1]Price List'!$6:$6,0)-1,FALSE)/VLOOKUP(N20,'[1]Price List'!$B:$D,MATCH("PCLOSE",'[1]Price List'!$6:$6,0)-1,FALSE)-1,"")</f>
        <v>8.2644628099173278E-3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2.4242968181943372</v>
      </c>
      <c r="Y20" s="51">
        <f t="shared" si="8"/>
        <v>0.38629416678952277</v>
      </c>
      <c r="Z20" s="52">
        <f t="shared" si="0"/>
        <v>0.13937704918032787</v>
      </c>
      <c r="AA20" s="58">
        <f>IFERROR(VLOOKUP(N20,'[1]Valuation Sheet'!$B:$W,21,FALSE),"")</f>
        <v>2.6766199589442063</v>
      </c>
      <c r="AB20" s="59">
        <f>IFERROR(VLOOKUP(N20,'[1]Valuation Sheet'!$B:$W,17,FALSE),"")</f>
        <v>0.53532399178884127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33.5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45</v>
      </c>
      <c r="J21" s="28">
        <f t="shared" si="4"/>
        <v>49</v>
      </c>
      <c r="K21" s="28">
        <f t="shared" si="5"/>
        <v>60.5</v>
      </c>
      <c r="L21" s="28">
        <f t="shared" si="6"/>
        <v>43</v>
      </c>
      <c r="M21" s="28"/>
      <c r="N21" s="33" t="s">
        <v>34</v>
      </c>
      <c r="O21" s="55" t="str">
        <f>IFERROR(VLOOKUP(N21,'[1]Valuation Sheet'!$B:$W,7,FALSE),"")</f>
        <v>6.85</v>
      </c>
      <c r="P21" s="51">
        <f>IFERROR(VLOOKUP(N21,'[1]Price List'!$B:$Y,MATCH("CLOSE",'[1]Price List'!$6:$6,0)-1,FALSE)/VLOOKUP(N21,'[1]Price List'!$B:$D,MATCH("PCLOSE",'[1]Price List'!$6:$6,0)-1,FALSE)-1,"")</f>
        <v>0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8.3179521810757286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0.35897746223677762</v>
      </c>
      <c r="AB21" s="59">
        <f>IFERROR(VLOOKUP(N21,'[1]Valuation Sheet'!$B:$W,17,FALSE),"")</f>
        <v>7.1795492447355613E-2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3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41</v>
      </c>
      <c r="J22" s="28">
        <f t="shared" si="4"/>
        <v>39</v>
      </c>
      <c r="K22" s="28">
        <f t="shared" si="5"/>
        <v>60.5</v>
      </c>
      <c r="L22" s="28">
        <f t="shared" si="6"/>
        <v>30</v>
      </c>
      <c r="M22" s="28"/>
      <c r="N22" s="33" t="s">
        <v>35</v>
      </c>
      <c r="O22" s="55" t="str">
        <f>IFERROR(VLOOKUP(N22,'[1]Valuation Sheet'!$B:$W,7,FALSE),"")</f>
        <v>0.66</v>
      </c>
      <c r="P22" s="51">
        <f>IFERROR(VLOOKUP(N22,'[1]Price List'!$B:$Y,MATCH("CLOSE",'[1]Price List'!$6:$6,0)-1,FALSE)/VLOOKUP(N22,'[1]Price List'!$B:$D,MATCH("PCLOSE",'[1]Price List'!$6:$6,0)-1,FALSE)-1,"")</f>
        <v>8.1967213114754189E-2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7.6545576052488835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0.99259365418484524</v>
      </c>
      <c r="AB22" s="59">
        <f>IFERROR(VLOOKUP(N22,'[1]Valuation Sheet'!$B:$W,17,FALSE),"")</f>
        <v>0.19851873083696914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58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12</v>
      </c>
      <c r="J23" s="28">
        <f t="shared" si="4"/>
        <v>13</v>
      </c>
      <c r="K23" s="28">
        <f t="shared" si="5"/>
        <v>1</v>
      </c>
      <c r="L23" s="28">
        <f t="shared" si="6"/>
        <v>26</v>
      </c>
      <c r="M23" s="28"/>
      <c r="N23" s="33" t="s">
        <v>36</v>
      </c>
      <c r="O23" s="55" t="str">
        <f>IFERROR(VLOOKUP(N23,'[1]Valuation Sheet'!$B:$W,7,FALSE),"")</f>
        <v>19.20</v>
      </c>
      <c r="P23" s="51">
        <f>IFERROR(VLOOKUP(N23,'[1]Price List'!$B:$Y,MATCH("CLOSE",'[1]Price List'!$6:$6,0)-1,FALSE)/VLOOKUP(N23,'[1]Price List'!$B:$D,MATCH("PCLOSE",'[1]Price List'!$6:$6,0)-1,FALSE)-1,"")</f>
        <v>-7.7519379844962488E-3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3.4024278853577914</v>
      </c>
      <c r="Y23" s="51">
        <f t="shared" si="8"/>
        <v>0.33478260869565218</v>
      </c>
      <c r="Z23" s="52">
        <f t="shared" si="0"/>
        <v>0.14579687500000002</v>
      </c>
      <c r="AA23" s="58">
        <f>IFERROR(VLOOKUP(N23,'[1]Valuation Sheet'!$B:$W,21,FALSE),"")</f>
        <v>1.3761092732329288</v>
      </c>
      <c r="AB23" s="59">
        <f>IFERROR(VLOOKUP(N23,'[1]Valuation Sheet'!$B:$W,17,FALSE),"")</f>
        <v>0.27522185464658566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52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33.5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60.5</v>
      </c>
      <c r="L25" s="28">
        <f t="shared" si="6"/>
        <v>63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33.5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57</v>
      </c>
      <c r="J26" s="28">
        <f t="shared" si="4"/>
        <v>52</v>
      </c>
      <c r="K26" s="28">
        <f t="shared" si="5"/>
        <v>41</v>
      </c>
      <c r="L26" s="28">
        <f t="shared" si="6"/>
        <v>57</v>
      </c>
      <c r="M26" s="28"/>
      <c r="N26" s="33" t="s">
        <v>39</v>
      </c>
      <c r="O26" s="55" t="str">
        <f>IFERROR(VLOOKUP(N26,'[1]Valuation Sheet'!$B:$W,7,FALSE),"")</f>
        <v>47.50</v>
      </c>
      <c r="P26" s="51">
        <f>IFERROR(VLOOKUP(N26,'[1]Price List'!$B:$Y,MATCH("CLOSE",'[1]Price List'!$6:$6,0)-1,FALSE)/VLOOKUP(N26,'[1]Price List'!$B:$D,MATCH("PCLOSE",'[1]Price List'!$6:$6,0)-1,FALSE)-1,"")</f>
        <v>0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18.948053654905067</v>
      </c>
      <c r="Y26" s="51">
        <f t="shared" si="8"/>
        <v>6.6682598769108412E-2</v>
      </c>
      <c r="Z26" s="52">
        <f t="shared" si="0"/>
        <v>3.8804210526315788E-2</v>
      </c>
      <c r="AA26" s="58">
        <f>IFERROR(VLOOKUP(N26,'[1]Valuation Sheet'!$B:$W,21,FALSE),"")</f>
        <v>-0.17198629644457286</v>
      </c>
      <c r="AB26" s="59">
        <f>IFERROR(VLOOKUP(N26,'[1]Valuation Sheet'!$B:$W,17,FALSE),"")</f>
        <v>-3.4397259288914683E-2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54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62</v>
      </c>
      <c r="J27" s="28">
        <f t="shared" si="4"/>
        <v>61</v>
      </c>
      <c r="K27" s="28">
        <f t="shared" si="5"/>
        <v>60.5</v>
      </c>
      <c r="L27" s="28">
        <f t="shared" si="6"/>
        <v>69</v>
      </c>
      <c r="M27" s="28"/>
      <c r="N27" s="33" t="s">
        <v>40</v>
      </c>
      <c r="O27" s="55" t="str">
        <f>IFERROR(VLOOKUP(N27,'[1]Valuation Sheet'!$B:$W,7,FALSE),"")</f>
        <v>17.00</v>
      </c>
      <c r="P27" s="51">
        <f>IFERROR(VLOOKUP(N27,'[1]Price List'!$B:$Y,MATCH("CLOSE",'[1]Price List'!$6:$6,0)-1,FALSE)/VLOOKUP(N27,'[1]Price List'!$B:$D,MATCH("PCLOSE",'[1]Price List'!$6:$6,0)-1,FALSE)-1,"")</f>
        <v>-2.9325513196480912E-3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52.983017479751368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-0.74414028179066594</v>
      </c>
      <c r="AB27" s="59">
        <f>IFERROR(VLOOKUP(N27,'[1]Valuation Sheet'!$B:$W,17,FALSE),"")</f>
        <v>-0.14882805635813323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57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51</v>
      </c>
      <c r="J28" s="28">
        <f t="shared" si="4"/>
        <v>59</v>
      </c>
      <c r="K28" s="28">
        <f t="shared" si="5"/>
        <v>37</v>
      </c>
      <c r="L28" s="28">
        <f t="shared" si="6"/>
        <v>60</v>
      </c>
      <c r="M28" s="28"/>
      <c r="N28" s="33" t="s">
        <v>41</v>
      </c>
      <c r="O28" s="55" t="str">
        <f>IFERROR(VLOOKUP(N28,'[1]Valuation Sheet'!$B:$W,7,FALSE),"")</f>
        <v>60.00</v>
      </c>
      <c r="P28" s="51">
        <f>IFERROR(VLOOKUP(N28,'[1]Price List'!$B:$Y,MATCH("CLOSE",'[1]Price List'!$6:$6,0)-1,FALSE)/VLOOKUP(N28,'[1]Price List'!$B:$D,MATCH("PCLOSE",'[1]Price List'!$6:$6,0)-1,FALSE)-1,"")</f>
        <v>-6.6225165562913135E-3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11.252150794844361</v>
      </c>
      <c r="Y28" s="51">
        <f t="shared" si="8"/>
        <v>1.7882426470588221E-2</v>
      </c>
      <c r="Z28" s="52">
        <f t="shared" si="0"/>
        <v>4.3089999999999996E-2</v>
      </c>
      <c r="AA28" s="58">
        <f>IFERROR(VLOOKUP(N28,'[1]Valuation Sheet'!$B:$W,21,FALSE),"")</f>
        <v>-0.31148122367437225</v>
      </c>
      <c r="AB28" s="59">
        <f>IFERROR(VLOOKUP(N28,'[1]Valuation Sheet'!$B:$W,17,FALSE),"")</f>
        <v>-6.2296244734874495E-2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52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33.5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63</v>
      </c>
      <c r="J30" s="28">
        <f t="shared" si="4"/>
        <v>57</v>
      </c>
      <c r="K30" s="28">
        <f t="shared" si="5"/>
        <v>16</v>
      </c>
      <c r="L30" s="28">
        <f t="shared" si="6"/>
        <v>51</v>
      </c>
      <c r="M30" s="28"/>
      <c r="N30" s="33" t="s">
        <v>43</v>
      </c>
      <c r="O30" s="55" t="str">
        <f>IFERROR(VLOOKUP(N30,'[1]Valuation Sheet'!$B:$W,7,FALSE),"")</f>
        <v>15.25</v>
      </c>
      <c r="P30" s="51">
        <f>IFERROR(VLOOKUP(N30,'[1]Price List'!$B:$Y,MATCH("CLOSE",'[1]Price List'!$6:$6,0)-1,FALSE)/VLOOKUP(N30,'[1]Price List'!$B:$D,MATCH("PCLOSE",'[1]Price List'!$6:$6,0)-1,FALSE)-1,"")</f>
        <v>0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62.77320913776957</v>
      </c>
      <c r="Y30" s="51">
        <f t="shared" si="8"/>
        <v>3.6347792998477929E-2</v>
      </c>
      <c r="Z30" s="52">
        <f t="shared" si="0"/>
        <v>8.1967213114754092E-2</v>
      </c>
      <c r="AA30" s="58">
        <f>IFERROR(VLOOKUP(N30,'[1]Valuation Sheet'!$B:$W,21,FALSE),"")</f>
        <v>0.19468912232583646</v>
      </c>
      <c r="AB30" s="59">
        <f>IFERROR(VLOOKUP(N30,'[1]Valuation Sheet'!$B:$W,17,FALSE),"")</f>
        <v>3.8937824465167248E-2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33.5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52</v>
      </c>
      <c r="J31" s="28">
        <f t="shared" si="4"/>
        <v>43</v>
      </c>
      <c r="K31" s="28">
        <f t="shared" si="5"/>
        <v>13</v>
      </c>
      <c r="L31" s="28">
        <f t="shared" si="6"/>
        <v>62</v>
      </c>
      <c r="M31" s="28"/>
      <c r="N31" s="33" t="s">
        <v>44</v>
      </c>
      <c r="O31" s="55" t="str">
        <f>IFERROR(VLOOKUP(N31,'[1]Valuation Sheet'!$B:$W,7,FALSE),"")</f>
        <v>177.00</v>
      </c>
      <c r="P31" s="51">
        <f>IFERROR(VLOOKUP(N31,'[1]Price List'!$B:$Y,MATCH("CLOSE",'[1]Price List'!$6:$6,0)-1,FALSE)/VLOOKUP(N31,'[1]Price List'!$B:$D,MATCH("PCLOSE",'[1]Price List'!$6:$6,0)-1,FALSE)-1,"")</f>
        <v>0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11.467051713532207</v>
      </c>
      <c r="Y31" s="51">
        <f t="shared" si="8"/>
        <v>0.13195571331981068</v>
      </c>
      <c r="Z31" s="52">
        <f t="shared" si="0"/>
        <v>9.0416101694915263E-2</v>
      </c>
      <c r="AA31" s="58">
        <f>IFERROR(VLOOKUP(N31,'[1]Valuation Sheet'!$B:$W,21,FALSE),"")</f>
        <v>-0.34933383249607219</v>
      </c>
      <c r="AB31" s="59">
        <f>IFERROR(VLOOKUP(N31,'[1]Valuation Sheet'!$B:$W,17,FALSE),"")</f>
        <v>-6.9866766499214417E-2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33.5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56</v>
      </c>
      <c r="J32" s="28" t="str">
        <f t="shared" si="4"/>
        <v/>
      </c>
      <c r="K32" s="28">
        <f t="shared" si="5"/>
        <v>8</v>
      </c>
      <c r="L32" s="28">
        <f t="shared" si="6"/>
        <v>58</v>
      </c>
      <c r="M32" s="28"/>
      <c r="N32" s="33" t="s">
        <v>45</v>
      </c>
      <c r="O32" s="55" t="str">
        <f>IFERROR(VLOOKUP(N32,'[1]Valuation Sheet'!$B:$W,7,FALSE),"")</f>
        <v>13.70</v>
      </c>
      <c r="P32" s="51">
        <f>IFERROR(VLOOKUP(N32,'[1]Price List'!$B:$Y,MATCH("CLOSE",'[1]Price List'!$6:$6,0)-1,FALSE)/VLOOKUP(N32,'[1]Price List'!$B:$D,MATCH("PCLOSE",'[1]Price List'!$6:$6,0)-1,FALSE)-1,"")</f>
        <v>0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16.727798461167225</v>
      </c>
      <c r="Y32" s="51" t="str">
        <f t="shared" si="8"/>
        <v/>
      </c>
      <c r="Z32" s="52">
        <f t="shared" si="0"/>
        <v>0.1063412408759124</v>
      </c>
      <c r="AA32" s="58">
        <f>IFERROR(VLOOKUP(N32,'[1]Valuation Sheet'!$B:$W,21,FALSE),"")</f>
        <v>-0.29765767862934722</v>
      </c>
      <c r="AB32" s="59">
        <f>IFERROR(VLOOKUP(N32,'[1]Valuation Sheet'!$B:$W,17,FALSE),"")</f>
        <v>-5.9531535725869444E-2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52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33.5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38</v>
      </c>
      <c r="J34" s="28">
        <f t="shared" si="4"/>
        <v>28</v>
      </c>
      <c r="K34" s="28">
        <f t="shared" si="5"/>
        <v>22</v>
      </c>
      <c r="L34" s="28">
        <f t="shared" si="6"/>
        <v>34</v>
      </c>
      <c r="M34" s="28"/>
      <c r="N34" s="33" t="s">
        <v>47</v>
      </c>
      <c r="O34" s="55" t="str">
        <f>IFERROR(VLOOKUP(N34,'[1]Valuation Sheet'!$B:$W,7,FALSE),"")</f>
        <v>7.10</v>
      </c>
      <c r="P34" s="51">
        <f>IFERROR(VLOOKUP(N34,'[1]Price List'!$B:$Y,MATCH("CLOSE",'[1]Price List'!$6:$6,0)-1,FALSE)/VLOOKUP(N34,'[1]Price List'!$B:$D,MATCH("PCLOSE",'[1]Price List'!$6:$6,0)-1,FALSE)-1,"")</f>
        <v>0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6.668470406974234</v>
      </c>
      <c r="Y34" s="51">
        <f t="shared" si="8"/>
        <v>0.17553807344021954</v>
      </c>
      <c r="Z34" s="52">
        <f t="shared" si="0"/>
        <v>7.4947183098591552E-2</v>
      </c>
      <c r="AA34" s="58">
        <f>IFERROR(VLOOKUP(N34,'[1]Valuation Sheet'!$B:$W,21,FALSE),"")</f>
        <v>0.69322629994756824</v>
      </c>
      <c r="AB34" s="59">
        <f>IFERROR(VLOOKUP(N34,'[1]Valuation Sheet'!$B:$W,17,FALSE),"")</f>
        <v>0.1386452599895136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33.5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46</v>
      </c>
      <c r="J35" s="28">
        <f t="shared" si="4"/>
        <v>47</v>
      </c>
      <c r="K35" s="28">
        <f t="shared" si="5"/>
        <v>18</v>
      </c>
      <c r="L35" s="28">
        <f t="shared" si="6"/>
        <v>59</v>
      </c>
      <c r="M35" s="28"/>
      <c r="N35" s="33" t="s">
        <v>48</v>
      </c>
      <c r="O35" s="55" t="str">
        <f>IFERROR(VLOOKUP(N35,'[1]Valuation Sheet'!$B:$W,7,FALSE),"")</f>
        <v>27.50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8.6142290075528933</v>
      </c>
      <c r="Y35" s="51">
        <f t="shared" si="8"/>
        <v>0.11713379509379505</v>
      </c>
      <c r="Z35" s="52">
        <f t="shared" si="0"/>
        <v>7.9967999999999997E-2</v>
      </c>
      <c r="AA35" s="58">
        <f>IFERROR(VLOOKUP(N35,'[1]Valuation Sheet'!$B:$W,21,FALSE),"")</f>
        <v>-0.30443373305366905</v>
      </c>
      <c r="AB35" s="59">
        <f>IFERROR(VLOOKUP(N35,'[1]Valuation Sheet'!$B:$W,17,FALSE),"")</f>
        <v>-6.0886746610733788E-2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52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2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35</v>
      </c>
      <c r="J37" s="28">
        <f t="shared" si="4"/>
        <v>48</v>
      </c>
      <c r="K37" s="28">
        <f t="shared" si="5"/>
        <v>24</v>
      </c>
      <c r="L37" s="28">
        <f t="shared" si="6"/>
        <v>46</v>
      </c>
      <c r="M37" s="28"/>
      <c r="N37" s="33" t="s">
        <v>50</v>
      </c>
      <c r="O37" s="55" t="str">
        <f>IFERROR(VLOOKUP(N37,'[1]Valuation Sheet'!$B:$W,7,FALSE),"")</f>
        <v>5.40</v>
      </c>
      <c r="P37" s="51">
        <f>IFERROR(VLOOKUP(N37,'[1]Price List'!$B:$Y,MATCH("CLOSE",'[1]Price List'!$6:$6,0)-1,FALSE)/VLOOKUP(N37,'[1]Price List'!$B:$D,MATCH("PCLOSE",'[1]Price List'!$6:$6,0)-1,FALSE)-1,"")</f>
        <v>9.090909090909105E-2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6.3464402914451359</v>
      </c>
      <c r="Y37" s="51">
        <f t="shared" si="8"/>
        <v>0.11166306834245752</v>
      </c>
      <c r="Z37" s="52">
        <f t="shared" ref="Z37:Z68" si="9">IFERROR(AC37/O37,"")</f>
        <v>7.4046296296296304E-2</v>
      </c>
      <c r="AA37" s="58">
        <f>IFERROR(VLOOKUP(N37,'[1]Valuation Sheet'!$B:$W,21,FALSE),"")</f>
        <v>0.31983476107276476</v>
      </c>
      <c r="AB37" s="59">
        <f>IFERROR(VLOOKUP(N37,'[1]Valuation Sheet'!$B:$W,17,FALSE),"")</f>
        <v>6.3966952214552952E-2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52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33.5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30</v>
      </c>
      <c r="J39" s="28">
        <f t="shared" si="10"/>
        <v>50</v>
      </c>
      <c r="K39" s="28">
        <f t="shared" si="11"/>
        <v>46</v>
      </c>
      <c r="L39" s="28">
        <f t="shared" si="12"/>
        <v>31</v>
      </c>
      <c r="M39" s="28"/>
      <c r="N39" s="33" t="s">
        <v>52</v>
      </c>
      <c r="O39" s="55" t="str">
        <f>IFERROR(VLOOKUP(N39,'[1]Valuation Sheet'!$B:$W,7,FALSE),"")</f>
        <v>6.90</v>
      </c>
      <c r="P39" s="51">
        <f>IFERROR(VLOOKUP(N39,'[1]Price List'!$B:$Y,MATCH("CLOSE",'[1]Price List'!$6:$6,0)-1,FALSE)/VLOOKUP(N39,'[1]Price List'!$B:$D,MATCH("PCLOSE",'[1]Price List'!$6:$6,0)-1,FALSE)-1,"")</f>
        <v>0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5.6770472185462939</v>
      </c>
      <c r="Y39" s="51">
        <f t="shared" si="8"/>
        <v>8.0903442485306773E-2</v>
      </c>
      <c r="Z39" s="52">
        <f t="shared" si="9"/>
        <v>2.1760869565217392E-2</v>
      </c>
      <c r="AA39" s="58">
        <f>IFERROR(VLOOKUP(N39,'[1]Valuation Sheet'!$B:$W,21,FALSE),"")</f>
        <v>0.98404165525479592</v>
      </c>
      <c r="AB39" s="59">
        <f>IFERROR(VLOOKUP(N39,'[1]Valuation Sheet'!$B:$W,17,FALSE),"")</f>
        <v>0.19680833105095918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61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26</v>
      </c>
      <c r="J40" s="28">
        <f t="shared" si="10"/>
        <v>4</v>
      </c>
      <c r="K40" s="28">
        <f t="shared" si="11"/>
        <v>45</v>
      </c>
      <c r="L40" s="28">
        <f t="shared" si="12"/>
        <v>22</v>
      </c>
      <c r="M40" s="28"/>
      <c r="N40" s="33" t="s">
        <v>53</v>
      </c>
      <c r="O40" s="55" t="str">
        <f>IFERROR(VLOOKUP(N40,'[1]Valuation Sheet'!$B:$W,7,FALSE),"")</f>
        <v>1.07</v>
      </c>
      <c r="P40" s="51">
        <f>IFERROR(VLOOKUP(N40,'[1]Price List'!$B:$Y,MATCH("CLOSE",'[1]Price List'!$6:$6,0)-1,FALSE)/VLOOKUP(N40,'[1]Price List'!$B:$D,MATCH("PCLOSE",'[1]Price List'!$6:$6,0)-1,FALSE)-1,"")</f>
        <v>-1.834862385321101E-2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5.4969962256979441</v>
      </c>
      <c r="Y40" s="51">
        <f t="shared" si="8"/>
        <v>0.53412755874927198</v>
      </c>
      <c r="Z40" s="52">
        <f t="shared" si="9"/>
        <v>2.8026168224299066E-2</v>
      </c>
      <c r="AA40" s="58">
        <f>IFERROR(VLOOKUP(N40,'[1]Valuation Sheet'!$B:$W,21,FALSE),"")</f>
        <v>1.5646516618516038</v>
      </c>
      <c r="AB40" s="59">
        <f>IFERROR(VLOOKUP(N40,'[1]Valuation Sheet'!$B:$W,17,FALSE),"")</f>
        <v>0.31293033237032075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60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13</v>
      </c>
      <c r="J41" s="28" t="str">
        <f t="shared" si="10"/>
        <v/>
      </c>
      <c r="K41" s="28">
        <f t="shared" si="11"/>
        <v>7</v>
      </c>
      <c r="L41" s="28">
        <f t="shared" si="12"/>
        <v>9</v>
      </c>
      <c r="M41" s="28"/>
      <c r="N41" s="33" t="s">
        <v>54</v>
      </c>
      <c r="O41" s="55" t="str">
        <f>IFERROR(VLOOKUP(N41,'[1]Valuation Sheet'!$B:$W,7,FALSE),"")</f>
        <v>6.10</v>
      </c>
      <c r="P41" s="51">
        <f>IFERROR(VLOOKUP(N41,'[1]Price List'!$B:$Y,MATCH("CLOSE",'[1]Price List'!$6:$6,0)-1,FALSE)/VLOOKUP(N41,'[1]Price List'!$B:$D,MATCH("PCLOSE",'[1]Price List'!$6:$6,0)-1,FALSE)-1,"")</f>
        <v>-1.6129032258064613E-2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3.4185161115169671</v>
      </c>
      <c r="Y41" s="51" t="str">
        <f t="shared" si="8"/>
        <v/>
      </c>
      <c r="Z41" s="52">
        <f t="shared" si="9"/>
        <v>0.10649180327868853</v>
      </c>
      <c r="AA41" s="58">
        <f>IFERROR(VLOOKUP(N41,'[1]Valuation Sheet'!$B:$W,21,FALSE),"")</f>
        <v>3.330713630505052</v>
      </c>
      <c r="AB41" s="59">
        <f>IFERROR(VLOOKUP(N41,'[1]Valuation Sheet'!$B:$W,17,FALSE),"")</f>
        <v>0.66614272610101066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33.5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60</v>
      </c>
      <c r="J42" s="28">
        <f t="shared" si="10"/>
        <v>53</v>
      </c>
      <c r="K42" s="28">
        <f t="shared" si="11"/>
        <v>49</v>
      </c>
      <c r="L42" s="28">
        <f t="shared" si="12"/>
        <v>65</v>
      </c>
      <c r="M42" s="28"/>
      <c r="N42" s="33" t="s">
        <v>55</v>
      </c>
      <c r="O42" s="55" t="str">
        <f>IFERROR(VLOOKUP(N42,'[1]Valuation Sheet'!$B:$W,7,FALSE),"")</f>
        <v>32.00</v>
      </c>
      <c r="P42" s="51">
        <f>IFERROR(VLOOKUP(N42,'[1]Price List'!$B:$Y,MATCH("CLOSE",'[1]Price List'!$6:$6,0)-1,FALSE)/VLOOKUP(N42,'[1]Price List'!$B:$D,MATCH("PCLOSE",'[1]Price List'!$6:$6,0)-1,FALSE)-1,"")</f>
        <v>0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33.726475144366169</v>
      </c>
      <c r="Y42" s="51">
        <f t="shared" si="8"/>
        <v>4.963126086956518E-2</v>
      </c>
      <c r="Z42" s="52">
        <f t="shared" si="9"/>
        <v>1.5640624999999998E-2</v>
      </c>
      <c r="AA42" s="58">
        <f>IFERROR(VLOOKUP(N42,'[1]Valuation Sheet'!$B:$W,21,FALSE),"")</f>
        <v>-0.5447495125584807</v>
      </c>
      <c r="AB42" s="59">
        <f>IFERROR(VLOOKUP(N42,'[1]Valuation Sheet'!$B:$W,17,FALSE),"")</f>
        <v>-0.10894990251169612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52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33.5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31</v>
      </c>
      <c r="J44" s="28">
        <f t="shared" si="10"/>
        <v>17</v>
      </c>
      <c r="K44" s="28">
        <f t="shared" si="11"/>
        <v>9</v>
      </c>
      <c r="L44" s="28">
        <f t="shared" si="12"/>
        <v>33</v>
      </c>
      <c r="M44" s="28"/>
      <c r="N44" s="33" t="s">
        <v>57</v>
      </c>
      <c r="O44" s="55" t="str">
        <f>IFERROR(VLOOKUP(N44,'[1]Valuation Sheet'!$B:$W,7,FALSE),"")</f>
        <v>19.95</v>
      </c>
      <c r="P44" s="51">
        <f>IFERROR(VLOOKUP(N44,'[1]Price List'!$B:$Y,MATCH("CLOSE",'[1]Price List'!$6:$6,0)-1,FALSE)/VLOOKUP(N44,'[1]Price List'!$B:$D,MATCH("PCLOSE",'[1]Price List'!$6:$6,0)-1,FALSE)-1,"")</f>
        <v>0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5.6967626226221748</v>
      </c>
      <c r="Y44" s="51">
        <f t="shared" si="8"/>
        <v>0.25681039562289582</v>
      </c>
      <c r="Z44" s="52">
        <f t="shared" si="9"/>
        <v>0.10076441102756893</v>
      </c>
      <c r="AA44" s="58">
        <f>IFERROR(VLOOKUP(N44,'[1]Valuation Sheet'!$B:$W,21,FALSE),"")</f>
        <v>0.77880738412768635</v>
      </c>
      <c r="AB44" s="59">
        <f>IFERROR(VLOOKUP(N44,'[1]Valuation Sheet'!$B:$W,17,FALSE),"")</f>
        <v>0.15576147682553731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52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5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43</v>
      </c>
      <c r="J46" s="28">
        <f t="shared" si="10"/>
        <v>29</v>
      </c>
      <c r="K46" s="28">
        <f t="shared" si="11"/>
        <v>4</v>
      </c>
      <c r="L46" s="28">
        <f t="shared" si="12"/>
        <v>53</v>
      </c>
      <c r="M46" s="28"/>
      <c r="N46" s="33" t="s">
        <v>59</v>
      </c>
      <c r="O46" s="55" t="str">
        <f>IFERROR(VLOOKUP(N46,'[1]Valuation Sheet'!$B:$W,7,FALSE),"")</f>
        <v>1.65</v>
      </c>
      <c r="P46" s="51">
        <f>IFERROR(VLOOKUP(N46,'[1]Price List'!$B:$Y,MATCH("CLOSE",'[1]Price List'!$6:$6,0)-1,FALSE)/VLOOKUP(N46,'[1]Price List'!$B:$D,MATCH("PCLOSE",'[1]Price List'!$6:$6,0)-1,FALSE)-1,"")</f>
        <v>7.1428571428571397E-2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8.0469669776175454</v>
      </c>
      <c r="Y46" s="51">
        <f t="shared" si="8"/>
        <v>0.1678977272727272</v>
      </c>
      <c r="Z46" s="52">
        <f t="shared" si="9"/>
        <v>0.12120303030303034</v>
      </c>
      <c r="AA46" s="58">
        <f>IFERROR(VLOOKUP(N46,'[1]Valuation Sheet'!$B:$W,21,FALSE),"")</f>
        <v>-1.1112734267466395E-2</v>
      </c>
      <c r="AB46" s="59">
        <f>IFERROR(VLOOKUP(N46,'[1]Valuation Sheet'!$B:$W,17,FALSE),"")</f>
        <v>-2.2225468534933235E-3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52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8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58</v>
      </c>
      <c r="J48" s="28">
        <f t="shared" si="10"/>
        <v>56</v>
      </c>
      <c r="K48" s="28">
        <f t="shared" si="11"/>
        <v>47</v>
      </c>
      <c r="L48" s="28">
        <f t="shared" si="12"/>
        <v>64</v>
      </c>
      <c r="M48" s="28"/>
      <c r="N48" s="33" t="s">
        <v>61</v>
      </c>
      <c r="O48" s="55" t="str">
        <f>IFERROR(VLOOKUP(N48,'[1]Valuation Sheet'!$B:$W,7,FALSE),"")</f>
        <v>11.45</v>
      </c>
      <c r="P48" s="51">
        <f>IFERROR(VLOOKUP(N48,'[1]Price List'!$B:$Y,MATCH("CLOSE",'[1]Price List'!$6:$6,0)-1,FALSE)/VLOOKUP(N48,'[1]Price List'!$B:$D,MATCH("PCLOSE",'[1]Price List'!$6:$6,0)-1,FALSE)-1,"")</f>
        <v>4.0909090909090784E-2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29.978268359233535</v>
      </c>
      <c r="Y48" s="51">
        <f t="shared" si="8"/>
        <v>4.0538071315996793E-2</v>
      </c>
      <c r="Z48" s="52">
        <f t="shared" si="9"/>
        <v>1.9886462882096074E-2</v>
      </c>
      <c r="AA48" s="58">
        <f>IFERROR(VLOOKUP(N48,'[1]Valuation Sheet'!$B:$W,21,FALSE),"")</f>
        <v>-0.42303715119439544</v>
      </c>
      <c r="AB48" s="59">
        <f>IFERROR(VLOOKUP(N48,'[1]Valuation Sheet'!$B:$W,17,FALSE),"")</f>
        <v>-8.4607430238879067E-2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56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64</v>
      </c>
      <c r="J49" s="28" t="str">
        <f t="shared" si="10"/>
        <v/>
      </c>
      <c r="K49" s="28">
        <f t="shared" si="11"/>
        <v>50</v>
      </c>
      <c r="L49" s="28">
        <f t="shared" si="12"/>
        <v>68</v>
      </c>
      <c r="M49" s="28"/>
      <c r="N49" s="33" t="s">
        <v>62</v>
      </c>
      <c r="O49" s="55" t="str">
        <f>IFERROR(VLOOKUP(N49,'[1]Valuation Sheet'!$B:$W,7,FALSE),"")</f>
        <v>17.10</v>
      </c>
      <c r="P49" s="51">
        <f>IFERROR(VLOOKUP(N49,'[1]Price List'!$B:$Y,MATCH("CLOSE",'[1]Price List'!$6:$6,0)-1,FALSE)/VLOOKUP(N49,'[1]Price List'!$B:$D,MATCH("PCLOSE",'[1]Price List'!$6:$6,0)-1,FALSE)-1,"")</f>
        <v>-5.8139534883719923E-3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696.17204473396703</v>
      </c>
      <c r="Y49" s="51" t="str">
        <f t="shared" si="8"/>
        <v/>
      </c>
      <c r="Z49" s="52">
        <f t="shared" si="9"/>
        <v>1.1878947368421051E-2</v>
      </c>
      <c r="AA49" s="58">
        <f>IFERROR(VLOOKUP(N49,'[1]Valuation Sheet'!$B:$W,21,FALSE),"")</f>
        <v>-0.74388775210582148</v>
      </c>
      <c r="AB49" s="59">
        <f>IFERROR(VLOOKUP(N49,'[1]Valuation Sheet'!$B:$W,17,FALSE),"")</f>
        <v>-0.14877755042116436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33.5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29</v>
      </c>
      <c r="J50" s="28">
        <f t="shared" si="10"/>
        <v>32</v>
      </c>
      <c r="K50" s="28">
        <f t="shared" si="11"/>
        <v>6</v>
      </c>
      <c r="L50" s="28">
        <f t="shared" si="12"/>
        <v>42</v>
      </c>
      <c r="M50" s="28"/>
      <c r="N50" s="33" t="s">
        <v>63</v>
      </c>
      <c r="O50" s="55" t="str">
        <f>IFERROR(VLOOKUP(N50,'[1]Valuation Sheet'!$B:$W,7,FALSE),"")</f>
        <v>11.50</v>
      </c>
      <c r="P50" s="51">
        <f>IFERROR(VLOOKUP(N50,'[1]Price List'!$B:$Y,MATCH("CLOSE",'[1]Price List'!$6:$6,0)-1,FALSE)/VLOOKUP(N50,'[1]Price List'!$B:$D,MATCH("PCLOSE",'[1]Price List'!$6:$6,0)-1,FALSE)-1,"")</f>
        <v>0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5.6552972051128716</v>
      </c>
      <c r="Y50" s="51">
        <f t="shared" si="8"/>
        <v>0.16278865185185198</v>
      </c>
      <c r="Z50" s="52">
        <f t="shared" si="9"/>
        <v>0.10912173913043477</v>
      </c>
      <c r="AA50" s="58">
        <f>IFERROR(VLOOKUP(N50,'[1]Valuation Sheet'!$B:$W,21,FALSE),"")</f>
        <v>0.39866488672325184</v>
      </c>
      <c r="AB50" s="59">
        <f>IFERROR(VLOOKUP(N50,'[1]Valuation Sheet'!$B:$W,17,FALSE),"")</f>
        <v>7.9732977344650457E-2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1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28</v>
      </c>
      <c r="J51" s="28">
        <f t="shared" si="10"/>
        <v>26</v>
      </c>
      <c r="K51" s="28">
        <f t="shared" si="11"/>
        <v>29</v>
      </c>
      <c r="L51" s="28">
        <f t="shared" si="12"/>
        <v>25</v>
      </c>
      <c r="M51" s="28"/>
      <c r="N51" s="33" t="s">
        <v>64</v>
      </c>
      <c r="O51" s="55" t="str">
        <f>IFERROR(VLOOKUP(N51,'[1]Valuation Sheet'!$B:$W,7,FALSE),"")</f>
        <v>16.50</v>
      </c>
      <c r="P51" s="51">
        <f>IFERROR(VLOOKUP(N51,'[1]Price List'!$B:$Y,MATCH("CLOSE",'[1]Price List'!$6:$6,0)-1,FALSE)/VLOOKUP(N51,'[1]Price List'!$B:$D,MATCH("PCLOSE",'[1]Price List'!$6:$6,0)-1,FALSE)-1,"")</f>
        <v>0.10000000000000009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5.5525604877426149</v>
      </c>
      <c r="Y51" s="51">
        <f t="shared" si="8"/>
        <v>0.18340541231126661</v>
      </c>
      <c r="Z51" s="52">
        <f t="shared" si="9"/>
        <v>6.0639999999999993E-2</v>
      </c>
      <c r="AA51" s="58">
        <f>IFERROR(VLOOKUP(N51,'[1]Valuation Sheet'!$B:$W,21,FALSE),"")</f>
        <v>1.401582907050464</v>
      </c>
      <c r="AB51" s="59">
        <f>IFERROR(VLOOKUP(N51,'[1]Valuation Sheet'!$B:$W,17,FALSE),"")</f>
        <v>0.28031658141009275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33.5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21</v>
      </c>
      <c r="J52" s="28">
        <f t="shared" si="10"/>
        <v>58</v>
      </c>
      <c r="K52" s="28">
        <f t="shared" si="11"/>
        <v>30</v>
      </c>
      <c r="L52" s="28">
        <f t="shared" si="12"/>
        <v>5</v>
      </c>
      <c r="M52" s="28"/>
      <c r="N52" s="33" t="s">
        <v>65</v>
      </c>
      <c r="O52" s="55" t="str">
        <f>IFERROR(VLOOKUP(N52,'[1]Valuation Sheet'!$B:$W,7,FALSE),"")</f>
        <v>1.03</v>
      </c>
      <c r="P52" s="51">
        <f>IFERROR(VLOOKUP(N52,'[1]Price List'!$B:$Y,MATCH("CLOSE",'[1]Price List'!$6:$6,0)-1,FALSE)/VLOOKUP(N52,'[1]Price List'!$B:$D,MATCH("PCLOSE",'[1]Price List'!$6:$6,0)-1,FALSE)-1,"")</f>
        <v>0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5.0683266803692648</v>
      </c>
      <c r="Y52" s="51">
        <f t="shared" si="8"/>
        <v>2.5045537340619307E-2</v>
      </c>
      <c r="Z52" s="52">
        <f t="shared" si="9"/>
        <v>5.8267961165048537E-2</v>
      </c>
      <c r="AA52" s="58">
        <f>IFERROR(VLOOKUP(N52,'[1]Valuation Sheet'!$B:$W,21,FALSE),"")</f>
        <v>4.584950553276224</v>
      </c>
      <c r="AB52" s="59">
        <f>IFERROR(VLOOKUP(N52,'[1]Valuation Sheet'!$B:$W,17,FALSE),"")</f>
        <v>0.91699011065524472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9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50</v>
      </c>
      <c r="J53" s="28">
        <f t="shared" si="10"/>
        <v>46</v>
      </c>
      <c r="K53" s="28">
        <f t="shared" si="11"/>
        <v>28</v>
      </c>
      <c r="L53" s="28">
        <f t="shared" si="12"/>
        <v>61</v>
      </c>
      <c r="M53" s="28"/>
      <c r="N53" s="33" t="s">
        <v>66</v>
      </c>
      <c r="O53" s="55" t="str">
        <f>IFERROR(VLOOKUP(N53,'[1]Valuation Sheet'!$B:$W,7,FALSE),"")</f>
        <v>15.50</v>
      </c>
      <c r="P53" s="51">
        <f>IFERROR(VLOOKUP(N53,'[1]Price List'!$B:$Y,MATCH("CLOSE",'[1]Price List'!$6:$6,0)-1,FALSE)/VLOOKUP(N53,'[1]Price List'!$B:$D,MATCH("PCLOSE",'[1]Price List'!$6:$6,0)-1,FALSE)-1,"")</f>
        <v>3.3333333333333437E-2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10.35807968527901</v>
      </c>
      <c r="Y53" s="51">
        <f t="shared" si="8"/>
        <v>0.12355603074772883</v>
      </c>
      <c r="Z53" s="52">
        <f t="shared" si="9"/>
        <v>6.4477419354838708E-2</v>
      </c>
      <c r="AA53" s="58">
        <f>IFERROR(VLOOKUP(N53,'[1]Valuation Sheet'!$B:$W,21,FALSE),"")</f>
        <v>-0.32328305541332092</v>
      </c>
      <c r="AB53" s="59">
        <f>IFERROR(VLOOKUP(N53,'[1]Valuation Sheet'!$B:$W,17,FALSE),"")</f>
        <v>-6.4656611082664184E-2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33.5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59</v>
      </c>
      <c r="J54" s="28">
        <f t="shared" si="10"/>
        <v>55</v>
      </c>
      <c r="K54" s="28">
        <f t="shared" si="11"/>
        <v>36</v>
      </c>
      <c r="L54" s="28">
        <f t="shared" si="12"/>
        <v>70</v>
      </c>
      <c r="M54" s="28"/>
      <c r="N54" s="33" t="s">
        <v>67</v>
      </c>
      <c r="O54" s="55" t="str">
        <f>IFERROR(VLOOKUP(N54,'[1]Valuation Sheet'!$B:$W,7,FALSE),"")</f>
        <v>1,345.00</v>
      </c>
      <c r="P54" s="51">
        <f>IFERROR(VLOOKUP(N54,'[1]Price List'!$B:$Y,MATCH("CLOSE",'[1]Price List'!$6:$6,0)-1,FALSE)/VLOOKUP(N54,'[1]Price List'!$B:$D,MATCH("PCLOSE",'[1]Price List'!$6:$6,0)-1,FALSE)-1,"")</f>
        <v>0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32.565244600685894</v>
      </c>
      <c r="Y54" s="51">
        <f t="shared" si="8"/>
        <v>4.3061784331559508E-2</v>
      </c>
      <c r="Z54" s="52">
        <f t="shared" si="9"/>
        <v>4.3547806691449815E-2</v>
      </c>
      <c r="AA54" s="58">
        <f>IFERROR(VLOOKUP(N54,'[1]Valuation Sheet'!$B:$W,21,FALSE),"")</f>
        <v>-0.80689673538896323</v>
      </c>
      <c r="AB54" s="59">
        <f>IFERROR(VLOOKUP(N54,'[1]Valuation Sheet'!$B:$W,17,FALSE),"")</f>
        <v>-0.16137934707779278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52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 t="str">
        <f>IFERROR(_xlfn.RANK.AVG(P56,P$5:P$92,'Market Summary'!$Q$1),"")</f>
        <v/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61</v>
      </c>
      <c r="J56" s="28" t="str">
        <f t="shared" si="10"/>
        <v/>
      </c>
      <c r="K56" s="28">
        <f t="shared" si="11"/>
        <v>60.5</v>
      </c>
      <c r="L56" s="28">
        <f t="shared" si="12"/>
        <v>39</v>
      </c>
      <c r="M56" s="28"/>
      <c r="N56" s="33" t="s">
        <v>69</v>
      </c>
      <c r="O56" s="55">
        <f>IFERROR(VLOOKUP(N56,'[1]Valuation Sheet'!$B:$W,7,FALSE),"")</f>
        <v>3.37</v>
      </c>
      <c r="P56" s="51" t="str">
        <f>IFERROR(VLOOKUP(N56,'[1]Price List'!$B:$Y,MATCH("CLOSE",'[1]Price List'!$6:$6,0)-1,FALSE)/VLOOKUP(N56,'[1]Price List'!$B:$D,MATCH("PCLOSE",'[1]Price List'!$6:$6,0)-1,FALSE)-1,"")</f>
        <v/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66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36</v>
      </c>
      <c r="J57" s="28">
        <f t="shared" si="10"/>
        <v>54</v>
      </c>
      <c r="K57" s="28">
        <f t="shared" si="11"/>
        <v>31</v>
      </c>
      <c r="L57" s="28">
        <f t="shared" si="12"/>
        <v>47</v>
      </c>
      <c r="M57" s="28"/>
      <c r="N57" s="33" t="s">
        <v>70</v>
      </c>
      <c r="O57" s="55" t="str">
        <f>IFERROR(VLOOKUP(N57,'[1]Valuation Sheet'!$B:$W,7,FALSE),"")</f>
        <v>9.20</v>
      </c>
      <c r="P57" s="51">
        <f>IFERROR(VLOOKUP(N57,'[1]Price List'!$B:$Y,MATCH("CLOSE",'[1]Price List'!$6:$6,0)-1,FALSE)/VLOOKUP(N57,'[1]Price List'!$B:$D,MATCH("PCLOSE",'[1]Price List'!$6:$6,0)-1,FALSE)-1,"")</f>
        <v>-9.8039215686274495E-2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6.3982503963555288</v>
      </c>
      <c r="Y57" s="51">
        <f t="shared" si="8"/>
        <v>4.7116733601070881E-2</v>
      </c>
      <c r="Z57" s="52">
        <f t="shared" si="9"/>
        <v>5.4347826086956527E-2</v>
      </c>
      <c r="AA57" s="58">
        <f>IFERROR(VLOOKUP(N57,'[1]Valuation Sheet'!$B:$W,21,FALSE),"")</f>
        <v>0.30065148813815656</v>
      </c>
      <c r="AB57" s="59">
        <f>IFERROR(VLOOKUP(N57,'[1]Valuation Sheet'!$B:$W,17,FALSE),"")</f>
        <v>6.0130297627631224E-2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33.5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54</v>
      </c>
      <c r="J58" s="28">
        <f t="shared" si="10"/>
        <v>38</v>
      </c>
      <c r="K58" s="28">
        <f t="shared" si="11"/>
        <v>14</v>
      </c>
      <c r="L58" s="28">
        <f t="shared" si="12"/>
        <v>41</v>
      </c>
      <c r="M58" s="28"/>
      <c r="N58" s="33" t="s">
        <v>71</v>
      </c>
      <c r="O58" s="55" t="str">
        <f>IFERROR(VLOOKUP(N58,'[1]Valuation Sheet'!$B:$W,7,FALSE),"")</f>
        <v>2.30</v>
      </c>
      <c r="P58" s="51">
        <f>IFERROR(VLOOKUP(N58,'[1]Price List'!$B:$Y,MATCH("CLOSE",'[1]Price List'!$6:$6,0)-1,FALSE)/VLOOKUP(N58,'[1]Price List'!$B:$D,MATCH("PCLOSE",'[1]Price List'!$6:$6,0)-1,FALSE)-1,"")</f>
        <v>0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12.356785294296504</v>
      </c>
      <c r="Y58" s="51">
        <f t="shared" si="8"/>
        <v>0.14569982993197331</v>
      </c>
      <c r="Z58" s="52">
        <f t="shared" si="9"/>
        <v>8.6921739130434786E-2</v>
      </c>
      <c r="AA58" s="58">
        <f>IFERROR(VLOOKUP(N58,'[1]Valuation Sheet'!$B:$W,21,FALSE),"")</f>
        <v>0.47990632306926284</v>
      </c>
      <c r="AB58" s="59">
        <f>IFERROR(VLOOKUP(N58,'[1]Valuation Sheet'!$B:$W,17,FALSE),"")</f>
        <v>9.5981264613852479E-2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>
        <f>IFERROR(_xlfn.RANK.AVG(P59,P$5:P$92,'Market Summary'!$Q$1),"")</f>
        <v>33.5</v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60.5</v>
      </c>
      <c r="L59" s="28">
        <f t="shared" si="12"/>
        <v>66</v>
      </c>
      <c r="M59" s="28"/>
      <c r="N59" s="33" t="s">
        <v>72</v>
      </c>
      <c r="O59" s="55">
        <f>IFERROR(VLOOKUP(N59,'[1]Valuation Sheet'!$B:$W,7,FALSE),"")</f>
        <v>0.5</v>
      </c>
      <c r="P59" s="51">
        <f>IFERROR(VLOOKUP(N59,'[1]Price List'!$B:$Y,MATCH("CLOSE",'[1]Price List'!$6:$6,0)-1,FALSE)/VLOOKUP(N59,'[1]Price List'!$B:$D,MATCH("PCLOSE",'[1]Price List'!$6:$6,0)-1,FALSE)-1,"")</f>
        <v>0</v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>
        <f>IFERROR(_xlfn.RANK.AVG(P60,P$5:P$92,'Market Summary'!$Q$1),"")</f>
        <v>33.5</v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>
        <f t="shared" si="3"/>
        <v>11</v>
      </c>
      <c r="J60" s="28" t="str">
        <f t="shared" si="10"/>
        <v/>
      </c>
      <c r="K60" s="28">
        <f t="shared" si="11"/>
        <v>60.5</v>
      </c>
      <c r="L60" s="28">
        <f t="shared" si="12"/>
        <v>7</v>
      </c>
      <c r="M60" s="28"/>
      <c r="N60" s="33" t="s">
        <v>73</v>
      </c>
      <c r="O60" s="55" t="str">
        <f>IFERROR(VLOOKUP(N60,'[1]Valuation Sheet'!$B:$W,7,FALSE),"")</f>
        <v>0.24</v>
      </c>
      <c r="P60" s="51">
        <f>IFERROR(VLOOKUP(N60,'[1]Price List'!$B:$Y,MATCH("CLOSE",'[1]Price List'!$6:$6,0)-1,FALSE)/VLOOKUP(N60,'[1]Price List'!$B:$D,MATCH("PCLOSE",'[1]Price List'!$6:$6,0)-1,FALSE)-1,"")</f>
        <v>0</v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>
        <f>IFERROR(IF(VLOOKUP(N60,'[1]Valuation Sheet'!$B:$W,9,FALSE)&lt;0,"",VLOOKUP(N60,'[1]Valuation Sheet'!$B:$W,9,FALSE)),"")</f>
        <v>2.947953646110637</v>
      </c>
      <c r="Y60" s="51" t="str">
        <f t="shared" si="8"/>
        <v/>
      </c>
      <c r="Z60" s="52">
        <f t="shared" si="9"/>
        <v>0</v>
      </c>
      <c r="AA60" s="58">
        <f>IFERROR(VLOOKUP(N60,'[1]Valuation Sheet'!$B:$W,21,FALSE),"")</f>
        <v>4.278934177090191</v>
      </c>
      <c r="AB60" s="59">
        <f>IFERROR(VLOOKUP(N60,'[1]Valuation Sheet'!$B:$W,17,FALSE),"")</f>
        <v>0.85578683541803824</v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52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>
        <f>IFERROR(_xlfn.RANK.AVG(P62,P$5:P$92,'Market Summary'!$Q$1),"")</f>
        <v>33.5</v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>
        <f t="shared" si="3"/>
        <v>14</v>
      </c>
      <c r="J62" s="28">
        <f t="shared" si="10"/>
        <v>12</v>
      </c>
      <c r="K62" s="28">
        <f t="shared" si="11"/>
        <v>60.5</v>
      </c>
      <c r="L62" s="28">
        <f t="shared" si="12"/>
        <v>6</v>
      </c>
      <c r="M62" s="28"/>
      <c r="N62" s="33" t="s">
        <v>75</v>
      </c>
      <c r="O62" s="55" t="str">
        <f>IFERROR(VLOOKUP(N62,'[1]Valuation Sheet'!$B:$W,7,FALSE),"")</f>
        <v>1.43</v>
      </c>
      <c r="P62" s="51">
        <f>IFERROR(VLOOKUP(N62,'[1]Price List'!$B:$Y,MATCH("CLOSE",'[1]Price List'!$6:$6,0)-1,FALSE)/VLOOKUP(N62,'[1]Price List'!$B:$D,MATCH("PCLOSE",'[1]Price List'!$6:$6,0)-1,FALSE)-1,"")</f>
        <v>0</v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>
        <f>IFERROR(IF(VLOOKUP(N62,'[1]Valuation Sheet'!$B:$W,9,FALSE)&lt;0,"",VLOOKUP(N62,'[1]Valuation Sheet'!$B:$W,9,FALSE)),"")</f>
        <v>3.6307996079816465</v>
      </c>
      <c r="Y62" s="51">
        <f t="shared" si="8"/>
        <v>0.36398807955742879</v>
      </c>
      <c r="Z62" s="52">
        <f t="shared" si="9"/>
        <v>0</v>
      </c>
      <c r="AA62" s="58">
        <f>IFERROR(VLOOKUP(N62,'[1]Valuation Sheet'!$B:$W,21,FALSE),"")</f>
        <v>4.5330551320389292</v>
      </c>
      <c r="AB62" s="59">
        <f>IFERROR(VLOOKUP(N62,'[1]Valuation Sheet'!$B:$W,17,FALSE),"")</f>
        <v>0.90661102640778601</v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52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>
        <f>IFERROR(_xlfn.RANK.AVG(P64,P$5:P$92,'Market Summary'!$Q$1),"")</f>
        <v>33.5</v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40</v>
      </c>
      <c r="J64" s="28">
        <f t="shared" si="10"/>
        <v>23</v>
      </c>
      <c r="K64" s="28">
        <f t="shared" si="11"/>
        <v>39</v>
      </c>
      <c r="L64" s="28">
        <f t="shared" si="12"/>
        <v>35</v>
      </c>
      <c r="M64" s="28"/>
      <c r="N64" s="33" t="s">
        <v>77</v>
      </c>
      <c r="O64" s="55">
        <f>IFERROR(VLOOKUP(N64,'[1]Valuation Sheet'!$B:$W,7,FALSE),"")</f>
        <v>4.54</v>
      </c>
      <c r="P64" s="51">
        <f>IFERROR(VLOOKUP(N64,'[1]Price List'!$B:$Y,MATCH("CLOSE",'[1]Price List'!$6:$6,0)-1,FALSE)/VLOOKUP(N64,'[1]Price List'!$B:$D,MATCH("PCLOSE",'[1]Price List'!$6:$6,0)-1,FALSE)-1,"")</f>
        <v>0</v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>
        <f>IFERROR(_xlfn.RANK.AVG(P65,P$5:P$92,'Market Summary'!$Q$1),"")</f>
        <v>33.5</v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42</v>
      </c>
      <c r="J65" s="28">
        <f t="shared" si="10"/>
        <v>36</v>
      </c>
      <c r="K65" s="28">
        <f t="shared" si="11"/>
        <v>48</v>
      </c>
      <c r="L65" s="28">
        <f t="shared" si="12"/>
        <v>48</v>
      </c>
      <c r="M65" s="28"/>
      <c r="N65" s="33" t="s">
        <v>78</v>
      </c>
      <c r="O65" s="55">
        <f>IFERROR(VLOOKUP(N65,'[1]Valuation Sheet'!$B:$W,7,FALSE),"")</f>
        <v>66.349999999999994</v>
      </c>
      <c r="P65" s="51">
        <f>IFERROR(VLOOKUP(N65,'[1]Price List'!$B:$Y,MATCH("CLOSE",'[1]Price List'!$6:$6,0)-1,FALSE)/VLOOKUP(N65,'[1]Price List'!$B:$D,MATCH("PCLOSE",'[1]Price List'!$6:$6,0)-1,FALSE)-1,"")</f>
        <v>0</v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33.5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55</v>
      </c>
      <c r="J66" s="28">
        <f t="shared" si="10"/>
        <v>45</v>
      </c>
      <c r="K66" s="28">
        <f t="shared" si="11"/>
        <v>32</v>
      </c>
      <c r="L66" s="28">
        <f t="shared" si="12"/>
        <v>56</v>
      </c>
      <c r="M66" s="28"/>
      <c r="N66" s="33" t="s">
        <v>79</v>
      </c>
      <c r="O66" s="55" t="str">
        <f>IFERROR(VLOOKUP(N66,'[1]Valuation Sheet'!$B:$W,7,FALSE),"")</f>
        <v>3.84</v>
      </c>
      <c r="P66" s="51">
        <f>IFERROR(VLOOKUP(N66,'[1]Price List'!$B:$Y,MATCH("CLOSE",'[1]Price List'!$6:$6,0)-1,FALSE)/VLOOKUP(N66,'[1]Price List'!$B:$D,MATCH("PCLOSE",'[1]Price List'!$6:$6,0)-1,FALSE)-1,"")</f>
        <v>0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15.886461884810254</v>
      </c>
      <c r="Y66" s="51">
        <f t="shared" si="8"/>
        <v>0.13014551351351314</v>
      </c>
      <c r="Z66" s="52">
        <f t="shared" si="9"/>
        <v>5.4277343749999998E-2</v>
      </c>
      <c r="AA66" s="58">
        <f>IFERROR(VLOOKUP(N66,'[1]Valuation Sheet'!$B:$W,21,FALSE),"")</f>
        <v>-0.14330542484217768</v>
      </c>
      <c r="AB66" s="59">
        <f>IFERROR(VLOOKUP(N66,'[1]Valuation Sheet'!$B:$W,17,FALSE),"")</f>
        <v>-2.8661084968435557E-2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52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59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23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0.67</v>
      </c>
      <c r="P68" s="51">
        <f>IFERROR(VLOOKUP(N68,'[1]Price List'!$B:$Y,MATCH("CLOSE",'[1]Price List'!$6:$6,0)-1,FALSE)/VLOOKUP(N68,'[1]Price List'!$B:$D,MATCH("PCLOSE",'[1]Price List'!$6:$6,0)-1,FALSE)-1,"")</f>
        <v>-1.4705882352941235E-2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0.98966014132762503</v>
      </c>
      <c r="Y68" s="51">
        <f t="shared" si="8"/>
        <v>0.73350742447516559</v>
      </c>
      <c r="Z68" s="52">
        <f t="shared" si="9"/>
        <v>7.466417910447759E-2</v>
      </c>
      <c r="AA68" s="58">
        <f>IFERROR(VLOOKUP(N68,'[1]Valuation Sheet'!$B:$W,21,FALSE),"")</f>
        <v>5.8489982882676248</v>
      </c>
      <c r="AB68" s="59">
        <f>IFERROR(VLOOKUP(N68,'[1]Valuation Sheet'!$B:$W,17,FALSE),"")</f>
        <v>1.1697996576535248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 t="str">
        <f>IFERROR(_xlfn.RANK.AVG(P69,P$5:P$92,'Market Summary'!$Q$1),"")</f>
        <v/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 t="str">
        <f t="shared" si="3"/>
        <v/>
      </c>
      <c r="J69" s="28">
        <f t="shared" si="10"/>
        <v>15</v>
      </c>
      <c r="K69" s="28" t="str">
        <f t="shared" si="11"/>
        <v/>
      </c>
      <c r="L69" s="28" t="str">
        <f t="shared" si="12"/>
        <v/>
      </c>
      <c r="M69" s="28"/>
      <c r="N69" s="33" t="s">
        <v>82</v>
      </c>
      <c r="O69" s="55" t="str">
        <f>IFERROR(VLOOKUP(N69,'[1]Valuation Sheet'!$B:$W,7,FALSE),"")</f>
        <v/>
      </c>
      <c r="P69" s="51" t="str">
        <f>IFERROR(VLOOKUP(N69,'[1]Price List'!$B:$Y,MATCH("CLOSE",'[1]Price List'!$6:$6,0)-1,FALSE)/VLOOKUP(N69,'[1]Price List'!$B:$D,MATCH("PCLOSE",'[1]Price List'!$6:$6,0)-1,FALSE)-1,"")</f>
        <v/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 t="str">
        <f>IFERROR(IF(VLOOKUP(N69,'[1]Valuation Sheet'!$B:$W,9,FALSE)&lt;0,"",VLOOKUP(N69,'[1]Valuation Sheet'!$B:$W,9,FALSE)),"")</f>
        <v/>
      </c>
      <c r="Y69" s="51">
        <f t="shared" si="8"/>
        <v>0.29011893281902879</v>
      </c>
      <c r="Z69" s="52" t="str">
        <f t="shared" ref="Z69:Z92" si="13">IFERROR(AC69/O69,"")</f>
        <v/>
      </c>
      <c r="AA69" s="58" t="str">
        <f>IFERROR(VLOOKUP(N69,'[1]Valuation Sheet'!$B:$W,21,FALSE),"")</f>
        <v/>
      </c>
      <c r="AB69" s="59" t="str">
        <f>IFERROR(VLOOKUP(N69,'[1]Valuation Sheet'!$B:$W,17,FALSE),"")</f>
        <v/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>
        <f>IFERROR(_xlfn.RANK.AVG(P70,P$5:P$92,'Market Summary'!$Q$1),"")</f>
        <v>62</v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>
        <f t="shared" ref="I70:I92" si="16">IFERROR(_xlfn.RANK.AVG(X70,X$5:X$92,1),"")</f>
        <v>17</v>
      </c>
      <c r="J70" s="28">
        <f t="shared" ref="J70:J92" si="17">IFERROR(_xlfn.RANK.AVG(Y70,Y$5:Y$92,0),"")</f>
        <v>44</v>
      </c>
      <c r="K70" s="28">
        <f t="shared" ref="K70:K92" si="18">IFERROR(_xlfn.RANK.AVG(Z70,$Z$5:$Z$92,0),"")</f>
        <v>21</v>
      </c>
      <c r="L70" s="28">
        <f t="shared" ref="L70:L92" si="19">IFERROR(_xlfn.RANK.AVG(AA70,AA$5:AA$92,0),"")</f>
        <v>21</v>
      </c>
      <c r="M70" s="28"/>
      <c r="N70" s="33" t="s">
        <v>83</v>
      </c>
      <c r="O70" s="55" t="str">
        <f>IFERROR(VLOOKUP(N70,'[1]Valuation Sheet'!$B:$W,7,FALSE),"")</f>
        <v>0.53</v>
      </c>
      <c r="P70" s="51">
        <f>IFERROR(VLOOKUP(N70,'[1]Price List'!$B:$Y,MATCH("CLOSE",'[1]Price List'!$6:$6,0)-1,FALSE)/VLOOKUP(N70,'[1]Price List'!$B:$D,MATCH("PCLOSE",'[1]Price List'!$6:$6,0)-1,FALSE)-1,"")</f>
        <v>-1.851851851851849E-2</v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>
        <f>IFERROR(IF(VLOOKUP(N70,'[1]Valuation Sheet'!$B:$W,9,FALSE)&lt;0,"",VLOOKUP(N70,'[1]Valuation Sheet'!$B:$W,9,FALSE)),"")</f>
        <v>4.2992611851883611</v>
      </c>
      <c r="Y70" s="51">
        <f t="shared" ref="Y70:Y92" si="21">IFERROR(1/V70,"")</f>
        <v>0.13042751113310194</v>
      </c>
      <c r="Z70" s="52">
        <f t="shared" si="13"/>
        <v>7.5441509433962259E-2</v>
      </c>
      <c r="AA70" s="58">
        <f>IFERROR(VLOOKUP(N70,'[1]Valuation Sheet'!$B:$W,21,FALSE),"")</f>
        <v>1.5751318097189642</v>
      </c>
      <c r="AB70" s="59">
        <f>IFERROR(VLOOKUP(N70,'[1]Valuation Sheet'!$B:$W,17,FALSE),"")</f>
        <v>0.31502636194379274</v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 t="str">
        <f>IFERROR(_xlfn.RANK.AVG(P71,P$5:P$92,'Market Summary'!$Q$1),"")</f>
        <v/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23</v>
      </c>
      <c r="J71" s="28" t="str">
        <f t="shared" si="17"/>
        <v/>
      </c>
      <c r="K71" s="28">
        <f t="shared" si="18"/>
        <v>19</v>
      </c>
      <c r="L71" s="28">
        <f t="shared" si="19"/>
        <v>19</v>
      </c>
      <c r="M71" s="28"/>
      <c r="N71" s="33" t="s">
        <v>84</v>
      </c>
      <c r="O71" s="55">
        <f>IFERROR(VLOOKUP(N71,'[1]Valuation Sheet'!$B:$W,7,FALSE),"")</f>
        <v>0.64</v>
      </c>
      <c r="P71" s="51" t="str">
        <f>IFERROR(VLOOKUP(N71,'[1]Price List'!$B:$Y,MATCH("CLOSE",'[1]Price List'!$6:$6,0)-1,FALSE)/VLOOKUP(N71,'[1]Price List'!$B:$D,MATCH("PCLOSE",'[1]Price List'!$6:$6,0)-1,FALSE)-1,"")</f>
        <v/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>
        <f>IFERROR(_xlfn.RANK.AVG(P72,P$5:P$92,'Market Summary'!$Q$1),"")</f>
        <v>33.5</v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>
        <f t="shared" si="16"/>
        <v>49</v>
      </c>
      <c r="J72" s="28">
        <f t="shared" si="17"/>
        <v>40</v>
      </c>
      <c r="K72" s="28">
        <f t="shared" si="18"/>
        <v>44</v>
      </c>
      <c r="L72" s="28">
        <f t="shared" si="19"/>
        <v>28</v>
      </c>
      <c r="M72" s="28"/>
      <c r="N72" s="33" t="s">
        <v>85</v>
      </c>
      <c r="O72" s="55" t="str">
        <f>IFERROR(VLOOKUP(N72,'[1]Valuation Sheet'!$B:$W,7,FALSE),1.65)</f>
        <v>2.00</v>
      </c>
      <c r="P72" s="51">
        <f>IFERROR(VLOOKUP(N72,'[1]Price List'!$B:$Y,MATCH("CLOSE",'[1]Price List'!$6:$6,0)-1,FALSE)/VLOOKUP(N72,'[1]Price List'!$B:$D,MATCH("PCLOSE",'[1]Price List'!$6:$6,0)-1,FALSE)-1,"")</f>
        <v>0</v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>
        <f>IFERROR(IF(VLOOKUP(N72,'[1]Valuation Sheet'!$B:$W,9,FALSE)&lt;0,"",VLOOKUP(N72,'[1]Valuation Sheet'!$B:$W,9,FALSE)),"")</f>
        <v>10.1010754595134</v>
      </c>
      <c r="Y72" s="51">
        <f t="shared" si="21"/>
        <v>0.14327746031746033</v>
      </c>
      <c r="Z72" s="52">
        <f t="shared" si="13"/>
        <v>3.0030000000000005E-2</v>
      </c>
      <c r="AA72" s="58">
        <f>IFERROR(VLOOKUP(N72,'[1]Valuation Sheet'!$B:$W,21,FALSE),"")</f>
        <v>1.2514279161748894</v>
      </c>
      <c r="AB72" s="59">
        <f>IFERROR(VLOOKUP(N72,'[1]Valuation Sheet'!$B:$W,17,FALSE),"")</f>
        <v>0.25028558323497796</v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33.5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11</v>
      </c>
      <c r="L73" s="28">
        <f t="shared" si="19"/>
        <v>3</v>
      </c>
      <c r="M73" s="28"/>
      <c r="N73" s="33" t="s">
        <v>86</v>
      </c>
      <c r="O73" s="55" t="str">
        <f>IFERROR(VLOOKUP(N73,'[1]Valuation Sheet'!$B:$W,7,FALSE),"")</f>
        <v>0.20</v>
      </c>
      <c r="P73" s="51">
        <f>IFERROR(VLOOKUP(N73,'[1]Price List'!$B:$Y,MATCH("CLOSE",'[1]Price List'!$6:$6,0)-1,FALSE)/VLOOKUP(N73,'[1]Price List'!$B:$D,MATCH("PCLOSE",'[1]Price List'!$6:$6,0)-1,FALSE)-1,"")</f>
        <v>0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1.2654668424002613</v>
      </c>
      <c r="Y73" s="51">
        <f t="shared" si="21"/>
        <v>0.39765502834974709</v>
      </c>
      <c r="Z73" s="52">
        <f t="shared" si="13"/>
        <v>9.9959999999999993E-2</v>
      </c>
      <c r="AA73" s="58">
        <f>IFERROR(VLOOKUP(N73,'[1]Valuation Sheet'!$B:$W,21,FALSE),"")</f>
        <v>4.8769330987451038</v>
      </c>
      <c r="AB73" s="59">
        <f>IFERROR(VLOOKUP(N73,'[1]Valuation Sheet'!$B:$W,17,FALSE),"")</f>
        <v>0.97538661974902108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6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34</v>
      </c>
      <c r="J74" s="28">
        <f t="shared" si="17"/>
        <v>25</v>
      </c>
      <c r="K74" s="28">
        <f t="shared" si="18"/>
        <v>38</v>
      </c>
      <c r="L74" s="28">
        <f t="shared" si="19"/>
        <v>44</v>
      </c>
      <c r="M74" s="28"/>
      <c r="N74" s="33" t="s">
        <v>87</v>
      </c>
      <c r="O74" s="55" t="str">
        <f>IFERROR(VLOOKUP(N74,'[1]Valuation Sheet'!$B:$W,7,FALSE),"")</f>
        <v>2.27</v>
      </c>
      <c r="P74" s="51">
        <f>IFERROR(VLOOKUP(N74,'[1]Price List'!$B:$Y,MATCH("CLOSE",'[1]Price List'!$6:$6,0)-1,FALSE)/VLOOKUP(N74,'[1]Price List'!$B:$D,MATCH("PCLOSE",'[1]Price List'!$6:$6,0)-1,FALSE)-1,"")</f>
        <v>5.5813953488372148E-2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6.3248702492069278</v>
      </c>
      <c r="Y74" s="51">
        <f t="shared" si="21"/>
        <v>0.18545163170163168</v>
      </c>
      <c r="Z74" s="52">
        <f t="shared" si="13"/>
        <v>4.235022026431718E-2</v>
      </c>
      <c r="AA74" s="58">
        <f>IFERROR(VLOOKUP(N74,'[1]Valuation Sheet'!$B:$W,21,FALSE),"")</f>
        <v>0.34439160142074621</v>
      </c>
      <c r="AB74" s="59">
        <f>IFERROR(VLOOKUP(N74,'[1]Valuation Sheet'!$B:$W,17,FALSE),"")</f>
        <v>6.8878320284149197E-2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33.5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53</v>
      </c>
      <c r="J75" s="28">
        <f t="shared" si="17"/>
        <v>30</v>
      </c>
      <c r="K75" s="28">
        <f t="shared" si="18"/>
        <v>60.5</v>
      </c>
      <c r="L75" s="28">
        <f t="shared" si="19"/>
        <v>49</v>
      </c>
      <c r="M75" s="28"/>
      <c r="N75" s="33" t="s">
        <v>88</v>
      </c>
      <c r="O75" s="55" t="str">
        <f>IFERROR(VLOOKUP(N75,'[1]Valuation Sheet'!$B:$W,7,FALSE),"")</f>
        <v>0.48</v>
      </c>
      <c r="P75" s="51">
        <f>IFERROR(VLOOKUP(N75,'[1]Price List'!$B:$Y,MATCH("CLOSE",'[1]Price List'!$6:$6,0)-1,FALSE)/VLOOKUP(N75,'[1]Price List'!$B:$D,MATCH("PCLOSE",'[1]Price List'!$6:$6,0)-1,FALSE)-1,"")</f>
        <v>0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11.588834621484105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0.22990953334713282</v>
      </c>
      <c r="AB75" s="59">
        <f>IFERROR(VLOOKUP(N75,'[1]Valuation Sheet'!$B:$W,17,FALSE),"")</f>
        <v>4.5981906669426476E-2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>
        <f>IFERROR(_xlfn.RANK.AVG(P76,P$5:P$92,'Market Summary'!$Q$1),"")</f>
        <v>33.5</v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>
        <f t="shared" si="16"/>
        <v>7</v>
      </c>
      <c r="J76" s="28">
        <f t="shared" si="17"/>
        <v>20</v>
      </c>
      <c r="K76" s="28">
        <f t="shared" si="18"/>
        <v>60.5</v>
      </c>
      <c r="L76" s="28">
        <f t="shared" si="19"/>
        <v>10</v>
      </c>
      <c r="M76" s="28"/>
      <c r="N76" s="33" t="s">
        <v>89</v>
      </c>
      <c r="O76" s="55" t="str">
        <f>IFERROR(VLOOKUP(N76,'[1]Valuation Sheet'!$B:$W,7,FALSE),"")</f>
        <v>0.20</v>
      </c>
      <c r="P76" s="51">
        <f>IFERROR(VLOOKUP(N76,'[1]Price List'!$B:$Y,MATCH("CLOSE",'[1]Price List'!$6:$6,0)-1,FALSE)/VLOOKUP(N76,'[1]Price List'!$B:$D,MATCH("PCLOSE",'[1]Price List'!$6:$6,0)-1,FALSE)-1,"")</f>
        <v>0</v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>
        <f>IFERROR(IF(VLOOKUP(N76,'[1]Valuation Sheet'!$B:$W,9,FALSE)&lt;0,"",VLOOKUP(N76,'[1]Valuation Sheet'!$B:$W,9,FALSE)),"")</f>
        <v>2.4998136633266044</v>
      </c>
      <c r="Y76" s="51">
        <f t="shared" si="21"/>
        <v>0.20491154422788579</v>
      </c>
      <c r="Z76" s="52">
        <f t="shared" si="13"/>
        <v>0</v>
      </c>
      <c r="AA76" s="58">
        <f>IFERROR(VLOOKUP(N76,'[1]Valuation Sheet'!$B:$W,21,FALSE),"")</f>
        <v>3.0210512543634218</v>
      </c>
      <c r="AB76" s="59">
        <f>IFERROR(VLOOKUP(N76,'[1]Valuation Sheet'!$B:$W,17,FALSE),"")</f>
        <v>0.60421025087268454</v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64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18</v>
      </c>
      <c r="J77" s="28">
        <f t="shared" si="17"/>
        <v>24</v>
      </c>
      <c r="K77" s="28">
        <f t="shared" si="18"/>
        <v>60.5</v>
      </c>
      <c r="L77" s="28">
        <f t="shared" si="19"/>
        <v>16</v>
      </c>
      <c r="M77" s="28"/>
      <c r="N77" s="33" t="s">
        <v>90</v>
      </c>
      <c r="O77" s="55" t="str">
        <f>IFERROR(VLOOKUP(N77,'[1]Valuation Sheet'!$B:$W,7,FALSE),"")</f>
        <v>0.20</v>
      </c>
      <c r="P77" s="51">
        <f>IFERROR(VLOOKUP(N77,'[1]Price List'!$B:$Y,MATCH("CLOSE",'[1]Price List'!$6:$6,0)-1,FALSE)/VLOOKUP(N77,'[1]Price List'!$B:$D,MATCH("PCLOSE",'[1]Price List'!$6:$6,0)-1,FALSE)-1,"")</f>
        <v>-4.7619047619047561E-2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4.4336615071151186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1.9649662849828262</v>
      </c>
      <c r="AB77" s="59">
        <f>IFERROR(VLOOKUP(N77,'[1]Valuation Sheet'!$B:$W,17,FALSE),"")</f>
        <v>0.39299325699656529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4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27</v>
      </c>
      <c r="J78" s="28">
        <f t="shared" si="17"/>
        <v>51</v>
      </c>
      <c r="K78" s="28">
        <f t="shared" si="18"/>
        <v>60.5</v>
      </c>
      <c r="L78" s="28">
        <f t="shared" si="19"/>
        <v>23</v>
      </c>
      <c r="M78" s="28"/>
      <c r="N78" s="33" t="s">
        <v>91</v>
      </c>
      <c r="O78" s="55" t="str">
        <f>IFERROR(VLOOKUP(N78,'[1]Valuation Sheet'!$B:$W,7,FALSE),"")</f>
        <v>0.43</v>
      </c>
      <c r="P78" s="51">
        <f>IFERROR(VLOOKUP(N78,'[1]Price List'!$B:$Y,MATCH("CLOSE",'[1]Price List'!$6:$6,0)-1,FALSE)/VLOOKUP(N78,'[1]Price List'!$B:$D,MATCH("PCLOSE",'[1]Price List'!$6:$6,0)-1,FALSE)-1,"")</f>
        <v>7.4999999999999956E-2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5.5484120819852221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1.4285498405127321</v>
      </c>
      <c r="AB78" s="59">
        <f>IFERROR(VLOOKUP(N78,'[1]Valuation Sheet'!$B:$W,17,FALSE),"")</f>
        <v>0.28570996810254656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52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>
        <f>IFERROR(_xlfn.RANK.AVG(P80,P$5:P$92,'Market Summary'!$Q$1),"")</f>
        <v>33.5</v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>
        <f t="shared" si="16"/>
        <v>37</v>
      </c>
      <c r="J80" s="28">
        <f t="shared" si="17"/>
        <v>37</v>
      </c>
      <c r="K80" s="28">
        <f t="shared" si="18"/>
        <v>15</v>
      </c>
      <c r="L80" s="28">
        <f t="shared" si="19"/>
        <v>40</v>
      </c>
      <c r="M80" s="28"/>
      <c r="N80" s="33" t="s">
        <v>93</v>
      </c>
      <c r="O80" s="55" t="str">
        <f>IFERROR(VLOOKUP(N80,'[1]Valuation Sheet'!$B:$W,7,FALSE),"")</f>
        <v>23.80</v>
      </c>
      <c r="P80" s="51">
        <f>IFERROR(VLOOKUP(N80,'[1]Price List'!$B:$Y,MATCH("CLOSE",'[1]Price List'!$6:$6,0)-1,FALSE)/VLOOKUP(N80,'[1]Price List'!$B:$D,MATCH("PCLOSE",'[1]Price List'!$6:$6,0)-1,FALSE)-1,"")</f>
        <v>0</v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>
        <f>IFERROR(IF(VLOOKUP(N80,'[1]Valuation Sheet'!$B:$W,9,FALSE)&lt;0,"",VLOOKUP(N80,'[1]Valuation Sheet'!$B:$W,9,FALSE)),"")</f>
        <v>6.6286681273588322</v>
      </c>
      <c r="Y80" s="51">
        <f t="shared" si="21"/>
        <v>0.15062320223851275</v>
      </c>
      <c r="Z80" s="52">
        <f t="shared" si="13"/>
        <v>8.4033613445378144E-2</v>
      </c>
      <c r="AA80" s="58">
        <f>IFERROR(VLOOKUP(N80,'[1]Valuation Sheet'!$B:$W,21,FALSE),"")</f>
        <v>0.48825257907416475</v>
      </c>
      <c r="AB80" s="59">
        <f>IFERROR(VLOOKUP(N80,'[1]Valuation Sheet'!$B:$W,17,FALSE),"")</f>
        <v>9.7650515814832861E-2</v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33.5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9</v>
      </c>
      <c r="J81" s="28">
        <f t="shared" si="17"/>
        <v>18</v>
      </c>
      <c r="K81" s="28">
        <f t="shared" si="18"/>
        <v>5</v>
      </c>
      <c r="L81" s="28">
        <f t="shared" si="19"/>
        <v>11</v>
      </c>
      <c r="M81" s="28"/>
      <c r="N81" s="33" t="s">
        <v>94</v>
      </c>
      <c r="O81" s="55" t="str">
        <f>IFERROR(VLOOKUP(N81,'[1]Valuation Sheet'!$B:$W,7,FALSE),"")</f>
        <v>3.65</v>
      </c>
      <c r="P81" s="51">
        <f>IFERROR(VLOOKUP(N81,'[1]Price List'!$B:$Y,MATCH("CLOSE",'[1]Price List'!$6:$6,0)-1,FALSE)/VLOOKUP(N81,'[1]Price List'!$B:$D,MATCH("PCLOSE",'[1]Price List'!$6:$6,0)-1,FALSE)-1,"")</f>
        <v>0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2.5804003653820589</v>
      </c>
      <c r="Y81" s="51">
        <f t="shared" si="21"/>
        <v>0.23168679678530338</v>
      </c>
      <c r="Z81" s="52">
        <f t="shared" si="13"/>
        <v>0.10954520547945205</v>
      </c>
      <c r="AA81" s="58">
        <f>IFERROR(VLOOKUP(N81,'[1]Valuation Sheet'!$B:$W,21,FALSE),"")</f>
        <v>2.7562043008716768</v>
      </c>
      <c r="AB81" s="59">
        <f>IFERROR(VLOOKUP(N81,'[1]Valuation Sheet'!$B:$W,17,FALSE),"")</f>
        <v>0.55124086017433527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67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20</v>
      </c>
      <c r="J82" s="28">
        <f t="shared" si="17"/>
        <v>60</v>
      </c>
      <c r="K82" s="28">
        <f t="shared" si="18"/>
        <v>60.5</v>
      </c>
      <c r="L82" s="28">
        <f t="shared" si="19"/>
        <v>24</v>
      </c>
      <c r="M82" s="28"/>
      <c r="N82" s="33" t="s">
        <v>95</v>
      </c>
      <c r="O82" s="55" t="str">
        <f>IFERROR(VLOOKUP(N82,'[1]Valuation Sheet'!$B:$W,7,FALSE),"")</f>
        <v>24.30</v>
      </c>
      <c r="P82" s="51">
        <f>IFERROR(VLOOKUP(N82,'[1]Price List'!$B:$Y,MATCH("CLOSE",'[1]Price List'!$6:$6,0)-1,FALSE)/VLOOKUP(N82,'[1]Price List'!$B:$D,MATCH("PCLOSE",'[1]Price List'!$6:$6,0)-1,FALSE)-1,"")</f>
        <v>-9.9999999999999978E-2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4.6525682546407543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1.4229138000020622</v>
      </c>
      <c r="AB82" s="59">
        <f>IFERROR(VLOOKUP(N82,'[1]Valuation Sheet'!$B:$W,17,FALSE),"")</f>
        <v>0.28458276000041249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33.5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33</v>
      </c>
      <c r="J83" s="28">
        <f t="shared" si="17"/>
        <v>31</v>
      </c>
      <c r="K83" s="28">
        <f t="shared" si="18"/>
        <v>33</v>
      </c>
      <c r="L83" s="28">
        <f t="shared" si="19"/>
        <v>50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0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33.5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25</v>
      </c>
      <c r="J84" s="28" t="str">
        <f t="shared" si="17"/>
        <v/>
      </c>
      <c r="K84" s="28" t="str">
        <f t="shared" si="18"/>
        <v/>
      </c>
      <c r="L84" s="28">
        <f t="shared" si="19"/>
        <v>14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33.5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60.5</v>
      </c>
      <c r="L85" s="28">
        <f t="shared" si="19"/>
        <v>20</v>
      </c>
      <c r="M85" s="28"/>
      <c r="N85" s="33" t="s">
        <v>98</v>
      </c>
      <c r="O85" s="55" t="str">
        <f>IFERROR(VLOOKUP(N85,'[1]Valuation Sheet'!$B:$W,7,FALSE),"")</f>
        <v>4.00</v>
      </c>
      <c r="P85" s="51">
        <f>IFERROR(VLOOKUP(N85,'[1]Price List'!$B:$Y,MATCH("CLOSE",'[1]Price List'!$6:$6,0)-1,FALSE)/VLOOKUP(N85,'[1]Price List'!$B:$D,MATCH("PCLOSE",'[1]Price List'!$6:$6,0)-1,FALSE)-1,"")</f>
        <v>0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1.8184575292727367</v>
      </c>
      <c r="AB85" s="59">
        <f>IFERROR(VLOOKUP(N85,'[1]Valuation Sheet'!$B:$W,17,FALSE),"")</f>
        <v>0.36369150585454735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33.5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48</v>
      </c>
      <c r="J86" s="28">
        <f t="shared" si="17"/>
        <v>34</v>
      </c>
      <c r="K86" s="28">
        <f t="shared" si="18"/>
        <v>43</v>
      </c>
      <c r="L86" s="28">
        <f t="shared" si="19"/>
        <v>36</v>
      </c>
      <c r="M86" s="28"/>
      <c r="N86" s="33" t="s">
        <v>99</v>
      </c>
      <c r="O86" s="55" t="str">
        <f>IFERROR(VLOOKUP(N86,'[1]Valuation Sheet'!$B:$W,7,FALSE),"")</f>
        <v>530.00</v>
      </c>
      <c r="P86" s="51">
        <f>IFERROR(VLOOKUP(N86,'[1]Price List'!$B:$Y,MATCH("CLOSE",'[1]Price List'!$6:$6,0)-1,FALSE)/VLOOKUP(N86,'[1]Price List'!$B:$D,MATCH("PCLOSE",'[1]Price List'!$6:$6,0)-1,FALSE)-1,"")</f>
        <v>0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9.5762852729889314</v>
      </c>
      <c r="Y86" s="51">
        <f t="shared" si="21"/>
        <v>0.15884867899304372</v>
      </c>
      <c r="Z86" s="52">
        <f t="shared" si="13"/>
        <v>3.4141509433962262E-2</v>
      </c>
      <c r="AA86" s="58">
        <f>IFERROR(VLOOKUP(N86,'[1]Valuation Sheet'!$B:$W,21,FALSE),"")</f>
        <v>0.57795684280647053</v>
      </c>
      <c r="AB86" s="59">
        <f>IFERROR(VLOOKUP(N86,'[1]Valuation Sheet'!$B:$W,17,FALSE),"")</f>
        <v>0.11559136856129415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65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19</v>
      </c>
      <c r="J87" s="28">
        <f t="shared" si="17"/>
        <v>27</v>
      </c>
      <c r="K87" s="28">
        <f t="shared" si="18"/>
        <v>3</v>
      </c>
      <c r="L87" s="28">
        <f t="shared" si="19"/>
        <v>38</v>
      </c>
      <c r="M87" s="28"/>
      <c r="N87" s="33" t="s">
        <v>100</v>
      </c>
      <c r="O87" s="55" t="str">
        <f>IFERROR(VLOOKUP(N87,'[1]Valuation Sheet'!$B:$W,7,FALSE),"")</f>
        <v>140.00</v>
      </c>
      <c r="P87" s="51">
        <f>IFERROR(VLOOKUP(N87,'[1]Price List'!$B:$Y,MATCH("CLOSE",'[1]Price List'!$6:$6,0)-1,FALSE)/VLOOKUP(N87,'[1]Price List'!$B:$D,MATCH("PCLOSE",'[1]Price List'!$6:$6,0)-1,FALSE)-1,"")</f>
        <v>-5.4054054054054057E-2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4.6485750063915701</v>
      </c>
      <c r="Y87" s="51">
        <f t="shared" si="21"/>
        <v>0.18050418414367975</v>
      </c>
      <c r="Z87" s="52">
        <f t="shared" si="13"/>
        <v>0.12138000000000002</v>
      </c>
      <c r="AA87" s="58">
        <f>IFERROR(VLOOKUP(N87,'[1]Valuation Sheet'!$B:$W,21,FALSE),"")</f>
        <v>0.5087665829111967</v>
      </c>
      <c r="AB87" s="59">
        <f>IFERROR(VLOOKUP(N87,'[1]Valuation Sheet'!$B:$W,17,FALSE),"")</f>
        <v>0.10175331658223929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52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7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65</v>
      </c>
      <c r="J89" s="28">
        <f t="shared" si="17"/>
        <v>11</v>
      </c>
      <c r="K89" s="28">
        <f t="shared" si="18"/>
        <v>10</v>
      </c>
      <c r="L89" s="28">
        <f t="shared" si="19"/>
        <v>29</v>
      </c>
      <c r="M89" s="28"/>
      <c r="N89" s="33" t="s">
        <v>102</v>
      </c>
      <c r="O89" s="55" t="str">
        <f>IFERROR(VLOOKUP(N89,'[1]Valuation Sheet'!$B:$W,7,FALSE),"")</f>
        <v>1.39</v>
      </c>
      <c r="P89" s="51">
        <f>IFERROR(VLOOKUP(N89,'[1]Price List'!$B:$Y,MATCH("CLOSE",'[1]Price List'!$6:$6,0)-1,FALSE)/VLOOKUP(N89,'[1]Price List'!$B:$D,MATCH("PCLOSE",'[1]Price List'!$6:$6,0)-1,FALSE)-1,"")</f>
        <v>5.3030303030302983E-2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1701.2047906264183</v>
      </c>
      <c r="Y89" s="51">
        <f t="shared" si="21"/>
        <v>0.37030456023120339</v>
      </c>
      <c r="Z89" s="52">
        <f t="shared" si="13"/>
        <v>0.10074748201438849</v>
      </c>
      <c r="AA89" s="58">
        <f>IFERROR(VLOOKUP(N89,'[1]Valuation Sheet'!$B:$W,21,FALSE),"")</f>
        <v>1.0890126418506214</v>
      </c>
      <c r="AB89" s="59">
        <f>IFERROR(VLOOKUP(N89,'[1]Valuation Sheet'!$B:$W,17,FALSE),"")</f>
        <v>0.21780252837012437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33.5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16</v>
      </c>
      <c r="J90" s="28">
        <f t="shared" si="17"/>
        <v>16</v>
      </c>
      <c r="K90" s="28">
        <f t="shared" si="18"/>
        <v>17</v>
      </c>
      <c r="L90" s="28">
        <f t="shared" si="19"/>
        <v>15</v>
      </c>
      <c r="M90" s="28"/>
      <c r="N90" s="33" t="s">
        <v>103</v>
      </c>
      <c r="O90" s="55" t="str">
        <f>IFERROR(VLOOKUP(N90,'[1]Valuation Sheet'!$B:$W,7,FALSE),"")</f>
        <v>1.85</v>
      </c>
      <c r="P90" s="51">
        <f>IFERROR(VLOOKUP(N90,'[1]Price List'!$B:$Y,MATCH("CLOSE",'[1]Price List'!$6:$6,0)-1,FALSE)/VLOOKUP(N90,'[1]Price List'!$B:$D,MATCH("PCLOSE",'[1]Price List'!$6:$6,0)-1,FALSE)-1,"")</f>
        <v>0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3.8837976365853124</v>
      </c>
      <c r="Y90" s="51">
        <f t="shared" si="21"/>
        <v>0.26709703839348514</v>
      </c>
      <c r="Z90" s="52">
        <f t="shared" si="13"/>
        <v>8.1081081081081072E-2</v>
      </c>
      <c r="AA90" s="58">
        <f>IFERROR(VLOOKUP(N90,'[1]Valuation Sheet'!$B:$W,21,FALSE),"")</f>
        <v>2.4405130023172901</v>
      </c>
      <c r="AB90" s="59">
        <f>IFERROR(VLOOKUP(N90,'[1]Valuation Sheet'!$B:$W,17,FALSE),"")</f>
        <v>0.4881026004634581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52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33.5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8</v>
      </c>
      <c r="J92" s="28">
        <f t="shared" si="17"/>
        <v>2</v>
      </c>
      <c r="K92" s="28">
        <f t="shared" si="18"/>
        <v>60.5</v>
      </c>
      <c r="L92" s="28">
        <f t="shared" si="19"/>
        <v>4</v>
      </c>
      <c r="M92" s="28"/>
      <c r="N92" s="33" t="s">
        <v>105</v>
      </c>
      <c r="O92" s="60" t="str">
        <f>IFERROR(VLOOKUP(N92,'[1]Valuation Sheet'!$B:$W,7,FALSE),"")</f>
        <v>5.50</v>
      </c>
      <c r="P92" s="61">
        <f>IFERROR(VLOOKUP(N92,'[1]Price List'!$B:$Y,MATCH("CLOSE",'[1]Price List'!$6:$6,0)-1,FALSE)/VLOOKUP(N92,'[1]Price List'!$B:$D,MATCH("PCLOSE",'[1]Price List'!$6:$6,0)-1,FALSE)-1,"")</f>
        <v>0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2.5269995137786045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4.6638829408474569</v>
      </c>
      <c r="AB92" s="67">
        <f>IFERROR(VLOOKUP(N92,'[1]Valuation Sheet'!$B:$W,17,FALSE),"")</f>
        <v>0.93277658816949138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2019-08-14T13:13:26Z</dcterms:modified>
</cp:coreProperties>
</file>