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C65E9621-6CE9-406D-BC90-07F58B14880A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<sst xmlns="http://schemas.openxmlformats.org/spreadsheetml/2006/main" count="138" uniqueCount="115">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</sst>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9.1501530467385187E-3</v>
          </cell>
          <cell r="H10" t="str">
            <v>2.60</v>
          </cell>
          <cell r="I10" t="str">
            <v>FAIRLY PRICED</v>
          </cell>
          <cell r="J10">
            <v>5.4255448102673478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4.6374770096967888E-2</v>
          </cell>
          <cell r="O10">
            <v>2.7205744022521166</v>
          </cell>
          <cell r="P10">
            <v>9.2749540193935553E-2</v>
          </cell>
          <cell r="Q10">
            <v>2.8411488045042326</v>
          </cell>
          <cell r="R10">
            <v>0.18549908038787111</v>
          </cell>
          <cell r="S10">
            <v>3.0822976090084651</v>
          </cell>
          <cell r="T10">
            <v>0.37099816077574221</v>
          </cell>
          <cell r="U10">
            <v>3.56459521801693</v>
          </cell>
          <cell r="V10">
            <v>0.92749540193935576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0.24294883341231249</v>
          </cell>
          <cell r="H12" t="str">
            <v>6.10</v>
          </cell>
          <cell r="I12" t="str">
            <v>UNDERPRICED</v>
          </cell>
          <cell r="J12">
            <v>2.1729000708864672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0.15410739061372825</v>
          </cell>
          <cell r="O12">
            <v>7.0400550827437423</v>
          </cell>
          <cell r="P12">
            <v>0.30821478122745649</v>
          </cell>
          <cell r="Q12">
            <v>7.980110165487484</v>
          </cell>
          <cell r="R12">
            <v>0.61642956245491298</v>
          </cell>
          <cell r="S12">
            <v>9.8602203309749683</v>
          </cell>
          <cell r="T12">
            <v>1.232859124909826</v>
          </cell>
          <cell r="U12">
            <v>13.620440661949937</v>
          </cell>
          <cell r="V12">
            <v>3.0821478122745649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0.15484063523005362</v>
          </cell>
          <cell r="H13" t="str">
            <v>7.20</v>
          </cell>
          <cell r="I13" t="str">
            <v>UNDERPRICED</v>
          </cell>
          <cell r="J13">
            <v>3.5295735396694297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0.11350781552484124</v>
          </cell>
          <cell r="O13">
            <v>8.0172562717788569</v>
          </cell>
          <cell r="P13">
            <v>0.22701563104968248</v>
          </cell>
          <cell r="Q13">
            <v>8.8345125435577145</v>
          </cell>
          <cell r="R13">
            <v>0.45403126209936473</v>
          </cell>
          <cell r="S13">
            <v>10.469025087115426</v>
          </cell>
          <cell r="T13">
            <v>0.90806252419872946</v>
          </cell>
          <cell r="U13">
            <v>13.738050174230853</v>
          </cell>
          <cell r="V13">
            <v>2.2701563104968234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0.17068420090667824</v>
          </cell>
          <cell r="H14" t="str">
            <v>5.40</v>
          </cell>
          <cell r="I14" t="str">
            <v>UNDERPRICED</v>
          </cell>
          <cell r="J14">
            <v>3.1601611032526602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0.12080840783786573</v>
          </cell>
          <cell r="O14">
            <v>6.0523654023244751</v>
          </cell>
          <cell r="P14">
            <v>0.24161681567573123</v>
          </cell>
          <cell r="Q14">
            <v>6.7047308046489489</v>
          </cell>
          <cell r="R14">
            <v>0.48323363135146247</v>
          </cell>
          <cell r="S14">
            <v>8.0094616092978974</v>
          </cell>
          <cell r="T14">
            <v>0.96646726270292516</v>
          </cell>
          <cell r="U14">
            <v>10.618923218595796</v>
          </cell>
          <cell r="V14">
            <v>2.4161681567573128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0.47904617070284605</v>
          </cell>
          <cell r="H15" t="str">
            <v>1.61</v>
          </cell>
          <cell r="I15" t="str">
            <v>UNDERPRICED</v>
          </cell>
          <cell r="J15">
            <v>2.1664069912880812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0.26289921443226838</v>
          </cell>
          <cell r="O15">
            <v>2.0332677352359521</v>
          </cell>
          <cell r="P15">
            <v>0.52579842886453632</v>
          </cell>
          <cell r="Q15">
            <v>2.4565354704719038</v>
          </cell>
          <cell r="R15">
            <v>1.0515968577290726</v>
          </cell>
          <cell r="S15">
            <v>3.3030709409438073</v>
          </cell>
          <cell r="T15">
            <v>2.1031937154581448</v>
          </cell>
          <cell r="U15">
            <v>4.9961418818876133</v>
          </cell>
          <cell r="V15">
            <v>5.2579842886453614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-5.0426476703548141E-2</v>
          </cell>
          <cell r="H17" t="str">
            <v>28.00</v>
          </cell>
          <cell r="I17" t="str">
            <v>OVERPRICED</v>
          </cell>
          <cell r="J17">
            <v>5.240412027108432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1.8922320688274485E-2</v>
          </cell>
          <cell r="O17">
            <v>28.529824979271687</v>
          </cell>
          <cell r="P17">
            <v>3.7844641376548971E-2</v>
          </cell>
          <cell r="Q17">
            <v>29.059649958543371</v>
          </cell>
          <cell r="R17">
            <v>7.5689282753097942E-2</v>
          </cell>
          <cell r="S17">
            <v>30.119299917086742</v>
          </cell>
          <cell r="T17">
            <v>0.15137856550619588</v>
          </cell>
          <cell r="U17">
            <v>32.238599834173485</v>
          </cell>
          <cell r="V17">
            <v>0.37844641376548993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0.20559459706436298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-5.3607586428211243E-2</v>
          </cell>
          <cell r="H21" t="str">
            <v>6.90</v>
          </cell>
          <cell r="I21" t="str">
            <v>OVERPRICED</v>
          </cell>
          <cell r="J21">
            <v>8.3786671604996403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1.7456489973347367E-2</v>
          </cell>
          <cell r="O21">
            <v>7.0204497808160973</v>
          </cell>
          <cell r="P21">
            <v>3.4912979946694511E-2</v>
          </cell>
          <cell r="Q21">
            <v>7.1408995616321924</v>
          </cell>
          <cell r="R21">
            <v>6.9825959893389244E-2</v>
          </cell>
          <cell r="S21">
            <v>7.3817991232643863</v>
          </cell>
          <cell r="T21">
            <v>0.13965191978677827</v>
          </cell>
          <cell r="U21">
            <v>7.8635982465287704</v>
          </cell>
          <cell r="V21">
            <v>0.34912979946694578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3.7835272678080178E-2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7.1249911493176568E-2</v>
          </cell>
          <cell r="H23" t="str">
            <v>18.25</v>
          </cell>
          <cell r="I23" t="str">
            <v>UNDERPRICED</v>
          </cell>
          <cell r="J23">
            <v>3.2340785889468591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7.4989857660471948E-2</v>
          </cell>
          <cell r="O23">
            <v>19.618564902303614</v>
          </cell>
          <cell r="P23">
            <v>0.14997971532094367</v>
          </cell>
          <cell r="Q23">
            <v>20.987129804607221</v>
          </cell>
          <cell r="R23">
            <v>0.29995943064188735</v>
          </cell>
          <cell r="S23">
            <v>23.724259609214442</v>
          </cell>
          <cell r="T23">
            <v>0.59991886128377492</v>
          </cell>
          <cell r="U23">
            <v>29.198519218428892</v>
          </cell>
          <cell r="V23">
            <v>1.4997971532094372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-4.7929057772377257E-2</v>
          </cell>
          <cell r="H30" t="str">
            <v>13.00</v>
          </cell>
          <cell r="I30" t="str">
            <v>FAIRLY PRICED</v>
          </cell>
          <cell r="J30">
            <v>53.511588117442912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2.0073111982573E-2</v>
          </cell>
          <cell r="O30">
            <v>13.260950455773449</v>
          </cell>
          <cell r="P30">
            <v>4.0146223965146222E-2</v>
          </cell>
          <cell r="Q30">
            <v>13.521900911546901</v>
          </cell>
          <cell r="R30">
            <v>8.0292447930292443E-2</v>
          </cell>
          <cell r="S30">
            <v>14.043801823093801</v>
          </cell>
          <cell r="T30">
            <v>0.16058489586058489</v>
          </cell>
          <cell r="U30">
            <v>15.087603646187603</v>
          </cell>
          <cell r="V30">
            <v>0.40146223965146199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-0.12698733438078716</v>
          </cell>
          <cell r="H32" t="str">
            <v>14.30</v>
          </cell>
          <cell r="I32" t="str">
            <v>OVERPRICED</v>
          </cell>
          <cell r="J32">
            <v>17.460402773335137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-1.6356329360916244E-2</v>
          </cell>
          <cell r="O32">
            <v>14.066104490138898</v>
          </cell>
          <cell r="P32">
            <v>-3.2712658721832599E-2</v>
          </cell>
          <cell r="Q32">
            <v>13.832208980277795</v>
          </cell>
          <cell r="R32">
            <v>-6.5425317443665199E-2</v>
          </cell>
          <cell r="S32">
            <v>13.364417960555588</v>
          </cell>
          <cell r="T32">
            <v>-0.13085063488733029</v>
          </cell>
          <cell r="U32">
            <v>12.428835921111178</v>
          </cell>
          <cell r="V32">
            <v>-0.32712658721832577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0.12017989030923544</v>
          </cell>
          <cell r="H40" t="str">
            <v>0.93</v>
          </cell>
          <cell r="I40" t="str">
            <v>UNDERPRICED</v>
          </cell>
          <cell r="J40">
            <v>4.7777630746720448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9.7536412805441675E-2</v>
          </cell>
          <cell r="O40">
            <v>1.0207088639090609</v>
          </cell>
          <cell r="P40">
            <v>0.19507282561088357</v>
          </cell>
          <cell r="Q40">
            <v>1.1114177278181219</v>
          </cell>
          <cell r="R40">
            <v>0.39014565122176692</v>
          </cell>
          <cell r="S40">
            <v>1.2928354556362434</v>
          </cell>
          <cell r="T40">
            <v>0.78029130244353384</v>
          </cell>
          <cell r="U40">
            <v>1.6556709112724866</v>
          </cell>
          <cell r="V40">
            <v>1.9507282561088348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-0.1766478495075679</v>
          </cell>
          <cell r="H49" t="str">
            <v>20.35</v>
          </cell>
          <cell r="I49" t="str">
            <v>OVERPRICED</v>
          </cell>
          <cell r="J49">
            <v>828.48544504890219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-3.9239509977910592E-2</v>
          </cell>
          <cell r="O49">
            <v>19.551475971949522</v>
          </cell>
          <cell r="P49">
            <v>-7.8479019955820961E-2</v>
          </cell>
          <cell r="Q49">
            <v>18.752951943899046</v>
          </cell>
          <cell r="R49">
            <v>-0.1569580399116417</v>
          </cell>
          <cell r="S49">
            <v>17.155903887798093</v>
          </cell>
          <cell r="T49">
            <v>-0.31391607982328351</v>
          </cell>
          <cell r="U49">
            <v>13.961807775596181</v>
          </cell>
          <cell r="V49">
            <v>-0.78479019955820872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-2.1905596284576757E-2</v>
          </cell>
          <cell r="H50" t="str">
            <v>9.80</v>
          </cell>
          <cell r="I50" t="str">
            <v>FAIRLY PRICED</v>
          </cell>
          <cell r="J50">
            <v>4.8192967487048826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3.2064521414884695E-2</v>
          </cell>
          <cell r="O50">
            <v>10.114232309865871</v>
          </cell>
          <cell r="P50">
            <v>6.4129042829769389E-2</v>
          </cell>
          <cell r="Q50">
            <v>10.428464619731741</v>
          </cell>
          <cell r="R50">
            <v>0.12825808565953878</v>
          </cell>
          <cell r="S50">
            <v>11.05692923946348</v>
          </cell>
          <cell r="T50">
            <v>0.25651617131907734</v>
          </cell>
          <cell r="U50">
            <v>12.313858478926958</v>
          </cell>
          <cell r="V50">
            <v>0.64129042829769345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7.5627004820966806E-2</v>
          </cell>
          <cell r="H51" t="str">
            <v>15.60</v>
          </cell>
          <cell r="I51" t="str">
            <v>UNDERPRICED</v>
          </cell>
          <cell r="J51">
            <v>5.2496935520475629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7.7006788353630284E-2</v>
          </cell>
          <cell r="O51">
            <v>16.801305898316631</v>
          </cell>
          <cell r="P51">
            <v>0.15401357670726057</v>
          </cell>
          <cell r="Q51">
            <v>18.002611796633264</v>
          </cell>
          <cell r="R51">
            <v>0.30802715341452114</v>
          </cell>
          <cell r="S51">
            <v>20.40522359326653</v>
          </cell>
          <cell r="T51">
            <v>0.6160543068290425</v>
          </cell>
          <cell r="U51">
            <v>25.210447186533063</v>
          </cell>
          <cell r="V51">
            <v>1.5401357670726061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0.39771545924827406</v>
          </cell>
          <cell r="H61" t="str">
            <v>0.23</v>
          </cell>
          <cell r="I61" t="str">
            <v>UNDERPRICED</v>
          </cell>
          <cell r="J61">
            <v>2.8251222441893606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0.22542265271774919</v>
          </cell>
          <cell r="O61">
            <v>0.28184721012508235</v>
          </cell>
          <cell r="P61">
            <v>0.45084530543549817</v>
          </cell>
          <cell r="Q61">
            <v>0.3336944202501646</v>
          </cell>
          <cell r="R61">
            <v>0.90169061087099633</v>
          </cell>
          <cell r="S61">
            <v>0.43738884050032917</v>
          </cell>
          <cell r="T61">
            <v>1.8033812217419927</v>
          </cell>
          <cell r="U61">
            <v>0.64477768100065835</v>
          </cell>
          <cell r="V61">
            <v>4.5084530543549812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0.13099352595863678</v>
          </cell>
          <cell r="H71" t="str">
            <v>0.36</v>
          </cell>
          <cell r="I71" t="str">
            <v>UNDERPRICED</v>
          </cell>
          <cell r="J71">
            <v>3.4123610045869008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0.10251925233217407</v>
          </cell>
          <cell r="O71">
            <v>0.39690693083958267</v>
          </cell>
          <cell r="P71">
            <v>0.20503850466434836</v>
          </cell>
          <cell r="Q71">
            <v>0.43381386167916541</v>
          </cell>
          <cell r="R71">
            <v>0.41007700932869651</v>
          </cell>
          <cell r="S71">
            <v>0.50762772335833073</v>
          </cell>
          <cell r="T71">
            <v>0.82015401865739301</v>
          </cell>
          <cell r="U71">
            <v>0.65525544671666147</v>
          </cell>
          <cell r="V71">
            <v>2.0503850466434828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0.33141564601194257</v>
          </cell>
          <cell r="H75" t="str">
            <v>0.24</v>
          </cell>
          <cell r="I75" t="str">
            <v>UNDERPRICED</v>
          </cell>
          <cell r="J75">
            <v>1.5185602108803136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0.19487221244771269</v>
          </cell>
          <cell r="O75">
            <v>0.28676933098745105</v>
          </cell>
          <cell r="P75">
            <v>0.38974442489542538</v>
          </cell>
          <cell r="Q75">
            <v>0.33353866197490206</v>
          </cell>
          <cell r="R75">
            <v>0.77948884979085076</v>
          </cell>
          <cell r="S75">
            <v>0.42707732394980419</v>
          </cell>
          <cell r="T75">
            <v>1.5589776995817015</v>
          </cell>
          <cell r="U75">
            <v>0.61415464789960839</v>
          </cell>
          <cell r="V75">
            <v>3.8974442489542538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-3.8466492680553153E-2</v>
          </cell>
          <cell r="H76" t="str">
            <v>2.05</v>
          </cell>
          <cell r="I76" t="str">
            <v>FAIRLY PRICED</v>
          </cell>
          <cell r="J76">
            <v>5.7118872294600003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2.4433388664026667E-2</v>
          </cell>
          <cell r="O76">
            <v>2.1000884467612546</v>
          </cell>
          <cell r="P76">
            <v>4.8866777328053335E-2</v>
          </cell>
          <cell r="Q76">
            <v>2.150176893522509</v>
          </cell>
          <cell r="R76">
            <v>9.7733554656106669E-2</v>
          </cell>
          <cell r="S76">
            <v>2.2503537870450185</v>
          </cell>
          <cell r="T76">
            <v>0.19546710931221356</v>
          </cell>
          <cell r="U76">
            <v>2.4507075740900377</v>
          </cell>
          <cell r="V76">
            <v>0.48866777328053379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3.1531640455010376E-2</v>
          </cell>
          <cell r="H85" t="str">
            <v>16.60</v>
          </cell>
          <cell r="I85" t="str">
            <v>FAIRLY PRICED</v>
          </cell>
          <cell r="J85">
            <v>4.6233567610990169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5.668798609025627E-2</v>
          </cell>
          <cell r="O85">
            <v>17.541020569098254</v>
          </cell>
          <cell r="P85">
            <v>0.11337597218051276</v>
          </cell>
          <cell r="Q85">
            <v>18.482041138196514</v>
          </cell>
          <cell r="R85">
            <v>0.22675194436102553</v>
          </cell>
          <cell r="S85">
            <v>20.364082276393024</v>
          </cell>
          <cell r="T85">
            <v>0.45350388872205105</v>
          </cell>
          <cell r="U85">
            <v>24.12816455278605</v>
          </cell>
          <cell r="V85">
            <v>1.1337597218051276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0.35098927059026508</v>
          </cell>
          <cell r="H86" t="str">
            <v>2.70</v>
          </cell>
          <cell r="I86" t="str">
            <v>UNDERPRICED</v>
          </cell>
          <cell r="J86">
            <v>1.9087893113785093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0.20389158700336329</v>
          </cell>
          <cell r="O86">
            <v>3.250507284909081</v>
          </cell>
          <cell r="P86">
            <v>0.40778317400672659</v>
          </cell>
          <cell r="Q86">
            <v>3.8010145698181619</v>
          </cell>
          <cell r="R86">
            <v>0.81556634801345296</v>
          </cell>
          <cell r="S86">
            <v>4.9020291396363236</v>
          </cell>
          <cell r="T86">
            <v>1.6311326960269064</v>
          </cell>
          <cell r="U86">
            <v>7.1040582792726479</v>
          </cell>
          <cell r="V86">
            <v>4.0778317400672659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0.1284652782430748</v>
          </cell>
          <cell r="H87" t="str">
            <v>19.45</v>
          </cell>
          <cell r="I87" t="str">
            <v>UNDERPRICED</v>
          </cell>
          <cell r="J87">
            <v>3.7239692408544309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0.10135425537287945</v>
          </cell>
          <cell r="O87">
            <v>21.421340267002506</v>
          </cell>
          <cell r="P87">
            <v>0.20270851074575891</v>
          </cell>
          <cell r="Q87">
            <v>23.392680534005009</v>
          </cell>
          <cell r="R87">
            <v>0.40541702149151804</v>
          </cell>
          <cell r="S87">
            <v>27.335361068010023</v>
          </cell>
          <cell r="T87">
            <v>0.81083404298303607</v>
          </cell>
          <cell r="U87">
            <v>35.220722136020051</v>
          </cell>
          <cell r="V87">
            <v>2.02708510745759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0.10969858894592659</v>
          </cell>
          <cell r="H90" t="str">
            <v>3.95</v>
          </cell>
          <cell r="I90" t="str">
            <v>UNDERPRICED</v>
          </cell>
          <cell r="J90">
            <v>-5.3913530316076974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9.2706710342923326E-2</v>
          </cell>
          <cell r="O90">
            <v>4.3161915058545475</v>
          </cell>
          <cell r="P90">
            <v>0.18541342068584665</v>
          </cell>
          <cell r="Q90">
            <v>4.6823830117090948</v>
          </cell>
          <cell r="R90">
            <v>0.37082684137169353</v>
          </cell>
          <cell r="S90">
            <v>5.4147660234181894</v>
          </cell>
          <cell r="T90">
            <v>0.74165368274338705</v>
          </cell>
          <cell r="U90">
            <v>6.8795320468363794</v>
          </cell>
          <cell r="V90">
            <v>1.8541342068584674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0.35870996806867322</v>
          </cell>
          <cell r="H97" t="str">
            <v>6.05</v>
          </cell>
          <cell r="I97" t="str">
            <v>UNDERPRICED</v>
          </cell>
          <cell r="J97">
            <v>2.7796994651564648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0.20744922458397541</v>
          </cell>
          <cell r="O97">
            <v>7.3050678087330514</v>
          </cell>
          <cell r="P97">
            <v>0.4148984491679506</v>
          </cell>
          <cell r="Q97">
            <v>8.5601356174661003</v>
          </cell>
          <cell r="R97">
            <v>0.8297968983359012</v>
          </cell>
          <cell r="S97">
            <v>11.070271234932202</v>
          </cell>
          <cell r="T97">
            <v>1.659593796671802</v>
          </cell>
          <cell r="U97">
            <v>16.090542469864403</v>
          </cell>
          <cell r="V97">
            <v>4.1489844916795064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-0.16920405029928604</v>
          </cell>
          <cell r="H99" t="str">
            <v>128.25</v>
          </cell>
          <cell r="I99" t="str">
            <v>OVERPRICED</v>
          </cell>
          <cell r="J99">
            <v>22.313639715864166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-3.5809464974855376E-2</v>
          </cell>
          <cell r="O99">
            <v>123.65743611697479</v>
          </cell>
          <cell r="P99">
            <v>-7.1618929949710863E-2</v>
          </cell>
          <cell r="Q99">
            <v>119.06487223394959</v>
          </cell>
          <cell r="R99">
            <v>-0.14323785989942162</v>
          </cell>
          <cell r="S99">
            <v>109.87974446789917</v>
          </cell>
          <cell r="T99">
            <v>-0.28647571979884323</v>
          </cell>
          <cell r="U99">
            <v>91.509488935798359</v>
          </cell>
          <cell r="V99">
            <v>-0.71618929949710819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28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4212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216855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178056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193860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31878.000000000004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824040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200928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573050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170820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230373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37804.5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101750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117600.00000000001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63960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816.5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2635.2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2680.7999999999997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10823.999999999998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11519.570000000002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3510.0000000000005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25285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49098.5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2445.7125000000001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2610466.3114874996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05/08/2019 14:40:20.020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ABBEYBDS</v>
          </cell>
          <cell r="C7">
            <v>0</v>
          </cell>
          <cell r="D7" t="str">
            <v>0.99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0.99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0.99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0.30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0.30</v>
          </cell>
        </row>
        <row r="9">
          <cell r="B9" t="str">
            <v>ACADEMY</v>
          </cell>
          <cell r="C9">
            <v>0</v>
          </cell>
          <cell r="D9" t="str">
            <v>0.35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0.35</v>
          </cell>
          <cell r="K9">
            <v>0</v>
          </cell>
          <cell r="L9">
            <v>0</v>
          </cell>
          <cell r="M9" t="str">
            <v>-</v>
          </cell>
          <cell r="N9">
            <v>0</v>
          </cell>
          <cell r="O9">
            <v>0</v>
          </cell>
          <cell r="P9" t="str">
            <v>-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0.35</v>
          </cell>
        </row>
        <row r="10">
          <cell r="B10" t="str">
            <v>ACCESS</v>
          </cell>
          <cell r="C10">
            <v>0</v>
          </cell>
          <cell r="D10" t="str">
            <v>6.20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6.20</v>
          </cell>
          <cell r="K10">
            <v>0</v>
          </cell>
          <cell r="L10">
            <v>0</v>
          </cell>
          <cell r="M10" t="str">
            <v>6.20</v>
          </cell>
          <cell r="N10">
            <v>0</v>
          </cell>
          <cell r="O10">
            <v>0</v>
          </cell>
          <cell r="P10" t="str">
            <v>6.10</v>
          </cell>
          <cell r="Q10">
            <v>0</v>
          </cell>
          <cell r="R10">
            <v>0</v>
          </cell>
          <cell r="S10" t="str">
            <v>1.61</v>
          </cell>
          <cell r="T10" t="str">
            <v>6.10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6.10</v>
          </cell>
        </row>
        <row r="11">
          <cell r="B11" t="str">
            <v>AFRIPRUD</v>
          </cell>
          <cell r="C11">
            <v>0</v>
          </cell>
          <cell r="D11" t="str">
            <v>3.87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3.87</v>
          </cell>
          <cell r="K11">
            <v>0</v>
          </cell>
          <cell r="L11">
            <v>0</v>
          </cell>
          <cell r="M11" t="str">
            <v>3.80</v>
          </cell>
          <cell r="N11">
            <v>0</v>
          </cell>
          <cell r="O11">
            <v>0</v>
          </cell>
          <cell r="P11" t="str">
            <v>3.80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3.80</v>
          </cell>
        </row>
        <row r="12">
          <cell r="B12" t="str">
            <v>AGLEVENT</v>
          </cell>
          <cell r="C12">
            <v>0</v>
          </cell>
          <cell r="D12" t="str">
            <v>0.29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0.29</v>
          </cell>
          <cell r="K12">
            <v>0</v>
          </cell>
          <cell r="L12">
            <v>0</v>
          </cell>
          <cell r="M12" t="str">
            <v>-</v>
          </cell>
          <cell r="N12">
            <v>0</v>
          </cell>
          <cell r="O12">
            <v>0</v>
          </cell>
          <cell r="P12" t="str">
            <v>-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0.29</v>
          </cell>
        </row>
        <row r="13">
          <cell r="B13" t="str">
            <v>AIICO</v>
          </cell>
          <cell r="C13">
            <v>0</v>
          </cell>
          <cell r="D13" t="str">
            <v>0.64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0.64</v>
          </cell>
          <cell r="K13">
            <v>0</v>
          </cell>
          <cell r="L13">
            <v>0</v>
          </cell>
          <cell r="M13" t="str">
            <v>-</v>
          </cell>
          <cell r="N13">
            <v>0</v>
          </cell>
          <cell r="O13">
            <v>0</v>
          </cell>
          <cell r="P13" t="str">
            <v>-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0.64</v>
          </cell>
        </row>
        <row r="14">
          <cell r="B14" t="str">
            <v>AIRTELAFRI</v>
          </cell>
          <cell r="C14">
            <v>0</v>
          </cell>
          <cell r="D14" t="str">
            <v>323.50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323.50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323.50</v>
          </cell>
        </row>
        <row r="15">
          <cell r="B15" t="str">
            <v>BERGER</v>
          </cell>
          <cell r="C15">
            <v>0</v>
          </cell>
          <cell r="D15" t="str">
            <v>6.85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6.85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6.85</v>
          </cell>
        </row>
        <row r="16">
          <cell r="B16" t="str">
            <v>BETAGLAS</v>
          </cell>
          <cell r="C16">
            <v>0</v>
          </cell>
          <cell r="D16" t="str">
            <v>66.35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66.35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66.35</v>
          </cell>
        </row>
        <row r="17">
          <cell r="B17" t="str">
            <v>BOCGAS</v>
          </cell>
          <cell r="C17">
            <v>0</v>
          </cell>
          <cell r="D17" t="str">
            <v>5.07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5.07</v>
          </cell>
          <cell r="K17">
            <v>0</v>
          </cell>
          <cell r="L17">
            <v>0</v>
          </cell>
          <cell r="M17" t="str">
            <v>5.57</v>
          </cell>
          <cell r="N17">
            <v>0</v>
          </cell>
          <cell r="O17">
            <v>0</v>
          </cell>
          <cell r="P17" t="str">
            <v>5.57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5.57</v>
          </cell>
        </row>
        <row r="18">
          <cell r="B18" t="str">
            <v>CADBURY</v>
          </cell>
          <cell r="C18">
            <v>0</v>
          </cell>
          <cell r="D18" t="str">
            <v>11.40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11.40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11.40</v>
          </cell>
        </row>
        <row r="19">
          <cell r="B19" t="str">
            <v>CAP</v>
          </cell>
          <cell r="C19">
            <v>0</v>
          </cell>
          <cell r="D19" t="str">
            <v>24.75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24.75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24.75</v>
          </cell>
        </row>
        <row r="20">
          <cell r="B20" t="str">
            <v>CAPOIL</v>
          </cell>
          <cell r="C20">
            <v>0</v>
          </cell>
          <cell r="D20" t="str">
            <v>0.20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0.20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0.20</v>
          </cell>
        </row>
        <row r="21">
          <cell r="B21" t="str">
            <v>CAVERTON</v>
          </cell>
          <cell r="C21">
            <v>0</v>
          </cell>
          <cell r="D21" t="str">
            <v>2.50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2.50</v>
          </cell>
          <cell r="K21">
            <v>0</v>
          </cell>
          <cell r="L21">
            <v>0</v>
          </cell>
          <cell r="M21" t="str">
            <v>-</v>
          </cell>
          <cell r="N21">
            <v>0</v>
          </cell>
          <cell r="O21">
            <v>0</v>
          </cell>
          <cell r="P21" t="str">
            <v>-</v>
          </cell>
          <cell r="Q21">
            <v>0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2.50</v>
          </cell>
        </row>
        <row r="22">
          <cell r="B22" t="str">
            <v>CCNN</v>
          </cell>
          <cell r="C22">
            <v>0</v>
          </cell>
          <cell r="D22" t="str">
            <v>12.35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12.35</v>
          </cell>
          <cell r="K22">
            <v>0</v>
          </cell>
          <cell r="L22">
            <v>0</v>
          </cell>
          <cell r="M22" t="str">
            <v>13.00</v>
          </cell>
          <cell r="N22">
            <v>0</v>
          </cell>
          <cell r="O22">
            <v>0</v>
          </cell>
          <cell r="P22" t="str">
            <v>12.50</v>
          </cell>
          <cell r="Q22">
            <v>0</v>
          </cell>
          <cell r="R22">
            <v>0</v>
          </cell>
          <cell r="S22" t="str">
            <v>3.85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13.00</v>
          </cell>
        </row>
        <row r="23">
          <cell r="B23" t="str">
            <v>CHAMPION</v>
          </cell>
          <cell r="C23">
            <v>0</v>
          </cell>
          <cell r="D23" t="str">
            <v>1.69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1.69</v>
          </cell>
          <cell r="K23">
            <v>0</v>
          </cell>
          <cell r="L23">
            <v>0</v>
          </cell>
          <cell r="M23" t="str">
            <v>-</v>
          </cell>
          <cell r="N23">
            <v>0</v>
          </cell>
          <cell r="O23">
            <v>0</v>
          </cell>
          <cell r="P23" t="str">
            <v>-</v>
          </cell>
          <cell r="Q23">
            <v>0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1.69</v>
          </cell>
        </row>
        <row r="24">
          <cell r="B24" t="str">
            <v>CHAMS</v>
          </cell>
          <cell r="C24">
            <v>0</v>
          </cell>
          <cell r="D24" t="str">
            <v>0.28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0.28</v>
          </cell>
          <cell r="K24">
            <v>0</v>
          </cell>
          <cell r="L24">
            <v>0</v>
          </cell>
          <cell r="M24" t="str">
            <v>0.29</v>
          </cell>
          <cell r="N24">
            <v>0</v>
          </cell>
          <cell r="O24">
            <v>0</v>
          </cell>
          <cell r="P24" t="str">
            <v>0.29</v>
          </cell>
          <cell r="Q24">
            <v>0</v>
          </cell>
          <cell r="R24">
            <v>0</v>
          </cell>
          <cell r="S24" t="str">
            <v>-</v>
          </cell>
          <cell r="T24" t="str">
            <v>0.29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0.29</v>
          </cell>
        </row>
        <row r="25">
          <cell r="B25" t="str">
            <v>CHIPLC</v>
          </cell>
          <cell r="C25">
            <v>0</v>
          </cell>
          <cell r="D25" t="str">
            <v>0.33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0.33</v>
          </cell>
          <cell r="K25">
            <v>0</v>
          </cell>
          <cell r="L25">
            <v>0</v>
          </cell>
          <cell r="M25" t="str">
            <v>-</v>
          </cell>
          <cell r="N25">
            <v>0</v>
          </cell>
          <cell r="O25">
            <v>0</v>
          </cell>
          <cell r="P25" t="str">
            <v>-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0.33</v>
          </cell>
        </row>
        <row r="26">
          <cell r="B26" t="str">
            <v>CILEASING</v>
          </cell>
          <cell r="C26">
            <v>0</v>
          </cell>
          <cell r="D26" t="str">
            <v>6.05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6.05</v>
          </cell>
          <cell r="K26">
            <v>0</v>
          </cell>
          <cell r="L26">
            <v>0</v>
          </cell>
          <cell r="M26" t="str">
            <v>-</v>
          </cell>
          <cell r="N26">
            <v>0</v>
          </cell>
          <cell r="O26">
            <v>0</v>
          </cell>
          <cell r="P26" t="str">
            <v>-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6.05</v>
          </cell>
        </row>
        <row r="27">
          <cell r="B27" t="str">
            <v>CONOIL</v>
          </cell>
          <cell r="C27">
            <v>0</v>
          </cell>
          <cell r="D27" t="str">
            <v>16.60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16.60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16.60</v>
          </cell>
        </row>
        <row r="28">
          <cell r="B28" t="str">
            <v>CONTINSURE</v>
          </cell>
          <cell r="C28">
            <v>0</v>
          </cell>
          <cell r="D28" t="str">
            <v>1.72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1.72</v>
          </cell>
          <cell r="K28">
            <v>0</v>
          </cell>
          <cell r="L28">
            <v>0</v>
          </cell>
          <cell r="M28" t="str">
            <v>1.72</v>
          </cell>
          <cell r="N28">
            <v>0</v>
          </cell>
          <cell r="O28">
            <v>0</v>
          </cell>
          <cell r="P28" t="str">
            <v>1.72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1.72</v>
          </cell>
        </row>
        <row r="29">
          <cell r="B29" t="str">
            <v>CORNERST</v>
          </cell>
          <cell r="C29">
            <v>0</v>
          </cell>
          <cell r="D29" t="str">
            <v>0.20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0.20</v>
          </cell>
          <cell r="K29">
            <v>0</v>
          </cell>
          <cell r="L29">
            <v>0</v>
          </cell>
          <cell r="M29" t="str">
            <v>0.22</v>
          </cell>
          <cell r="N29">
            <v>0</v>
          </cell>
          <cell r="O29">
            <v>0</v>
          </cell>
          <cell r="P29" t="str">
            <v>0.22</v>
          </cell>
          <cell r="Q29">
            <v>0</v>
          </cell>
          <cell r="R29">
            <v>0</v>
          </cell>
          <cell r="S29" t="str">
            <v>-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0.22</v>
          </cell>
        </row>
        <row r="30">
          <cell r="B30" t="str">
            <v>CUSTODIAN</v>
          </cell>
          <cell r="C30">
            <v>0</v>
          </cell>
          <cell r="D30" t="str">
            <v>5.50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5.50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5.50</v>
          </cell>
        </row>
        <row r="31">
          <cell r="B31" t="str">
            <v>CUTIX</v>
          </cell>
          <cell r="C31">
            <v>0</v>
          </cell>
          <cell r="D31" t="str">
            <v>1.56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1.56</v>
          </cell>
          <cell r="K31">
            <v>0</v>
          </cell>
          <cell r="L31">
            <v>0</v>
          </cell>
          <cell r="M31" t="str">
            <v>-</v>
          </cell>
          <cell r="N31">
            <v>0</v>
          </cell>
          <cell r="O31">
            <v>0</v>
          </cell>
          <cell r="P31" t="str">
            <v>-</v>
          </cell>
          <cell r="Q31">
            <v>0</v>
          </cell>
          <cell r="R31">
            <v>0</v>
          </cell>
          <cell r="S31" t="str">
            <v>-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1.56</v>
          </cell>
        </row>
        <row r="32">
          <cell r="B32" t="str">
            <v>CWG</v>
          </cell>
          <cell r="C32">
            <v>0</v>
          </cell>
          <cell r="D32" t="str">
            <v>2.54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2.54</v>
          </cell>
          <cell r="K32">
            <v>0</v>
          </cell>
          <cell r="L32">
            <v>0</v>
          </cell>
          <cell r="M32" t="str">
            <v>-</v>
          </cell>
          <cell r="N32">
            <v>0</v>
          </cell>
          <cell r="O32">
            <v>0</v>
          </cell>
          <cell r="P32" t="str">
            <v>-</v>
          </cell>
          <cell r="Q32">
            <v>0</v>
          </cell>
          <cell r="R32">
            <v>0</v>
          </cell>
          <cell r="S32" t="str">
            <v>-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2.54</v>
          </cell>
        </row>
        <row r="33">
          <cell r="B33" t="str">
            <v>DANGCEM</v>
          </cell>
          <cell r="C33">
            <v>0</v>
          </cell>
          <cell r="D33" t="str">
            <v>170.00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170.00</v>
          </cell>
          <cell r="K33">
            <v>0</v>
          </cell>
          <cell r="L33">
            <v>0</v>
          </cell>
          <cell r="M33" t="str">
            <v>170.00</v>
          </cell>
          <cell r="N33">
            <v>0</v>
          </cell>
          <cell r="O33">
            <v>0</v>
          </cell>
          <cell r="P33" t="str">
            <v>170.00</v>
          </cell>
          <cell r="Q33">
            <v>0</v>
          </cell>
          <cell r="R33">
            <v>0</v>
          </cell>
          <cell r="S33" t="str">
            <v>-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170.00</v>
          </cell>
        </row>
        <row r="34">
          <cell r="B34" t="str">
            <v>DANGFLOUR</v>
          </cell>
          <cell r="C34">
            <v>0</v>
          </cell>
          <cell r="D34" t="str">
            <v>18.50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18.50</v>
          </cell>
          <cell r="K34">
            <v>0</v>
          </cell>
          <cell r="L34">
            <v>0</v>
          </cell>
          <cell r="M34" t="str">
            <v>20.35</v>
          </cell>
          <cell r="N34">
            <v>0</v>
          </cell>
          <cell r="O34">
            <v>0</v>
          </cell>
          <cell r="P34" t="str">
            <v>19.80</v>
          </cell>
          <cell r="Q34">
            <v>0</v>
          </cell>
          <cell r="R34">
            <v>0</v>
          </cell>
          <cell r="S34" t="str">
            <v>2.70</v>
          </cell>
          <cell r="T34" t="str">
            <v>20.35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20.35</v>
          </cell>
        </row>
        <row r="35">
          <cell r="B35" t="str">
            <v>DANGSUGAR</v>
          </cell>
          <cell r="C35">
            <v>0</v>
          </cell>
          <cell r="D35" t="str">
            <v>10.00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10.00</v>
          </cell>
          <cell r="K35">
            <v>0</v>
          </cell>
          <cell r="L35">
            <v>0</v>
          </cell>
          <cell r="M35" t="str">
            <v>10.00</v>
          </cell>
          <cell r="N35">
            <v>0</v>
          </cell>
          <cell r="O35">
            <v>0</v>
          </cell>
          <cell r="P35" t="str">
            <v>9.80</v>
          </cell>
          <cell r="Q35">
            <v>0</v>
          </cell>
          <cell r="R35">
            <v>0</v>
          </cell>
          <cell r="S35" t="str">
            <v>2.00</v>
          </cell>
          <cell r="T35" t="str">
            <v>9.80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9.80</v>
          </cell>
        </row>
        <row r="36">
          <cell r="B36" t="str">
            <v>ETERNA</v>
          </cell>
          <cell r="C36">
            <v>0</v>
          </cell>
          <cell r="D36" t="str">
            <v>2.70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2.70</v>
          </cell>
          <cell r="K36">
            <v>0</v>
          </cell>
          <cell r="L36">
            <v>0</v>
          </cell>
          <cell r="M36" t="str">
            <v>2.70</v>
          </cell>
          <cell r="N36">
            <v>0</v>
          </cell>
          <cell r="O36">
            <v>0</v>
          </cell>
          <cell r="P36" t="str">
            <v>2.70</v>
          </cell>
          <cell r="Q36">
            <v>0</v>
          </cell>
          <cell r="R36">
            <v>0</v>
          </cell>
          <cell r="S36" t="str">
            <v>-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2.70</v>
          </cell>
        </row>
        <row r="37">
          <cell r="B37" t="str">
            <v>ETI</v>
          </cell>
          <cell r="C37">
            <v>0</v>
          </cell>
          <cell r="D37" t="str">
            <v>8.00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8.00</v>
          </cell>
          <cell r="K37">
            <v>0</v>
          </cell>
          <cell r="L37">
            <v>0</v>
          </cell>
          <cell r="M37" t="str">
            <v>7.20</v>
          </cell>
          <cell r="N37">
            <v>0</v>
          </cell>
          <cell r="O37">
            <v>0</v>
          </cell>
          <cell r="P37" t="str">
            <v>7.20</v>
          </cell>
          <cell r="Q37">
            <v>0</v>
          </cell>
          <cell r="R37">
            <v>0</v>
          </cell>
          <cell r="S37" t="str">
            <v>-</v>
          </cell>
          <cell r="T37" t="str">
            <v>7.20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7.20</v>
          </cell>
        </row>
        <row r="38">
          <cell r="B38" t="str">
            <v>ETRANZACT</v>
          </cell>
          <cell r="C38">
            <v>0</v>
          </cell>
          <cell r="D38" t="str">
            <v>2.38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2.38</v>
          </cell>
          <cell r="K38">
            <v>0</v>
          </cell>
          <cell r="L38">
            <v>0</v>
          </cell>
          <cell r="M38" t="str">
            <v>-</v>
          </cell>
          <cell r="N38">
            <v>0</v>
          </cell>
          <cell r="O38">
            <v>0</v>
          </cell>
          <cell r="P38" t="str">
            <v>-</v>
          </cell>
          <cell r="Q38">
            <v>0</v>
          </cell>
          <cell r="R38">
            <v>0</v>
          </cell>
          <cell r="S38" t="str">
            <v>-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2.38</v>
          </cell>
        </row>
        <row r="39">
          <cell r="B39" t="str">
            <v>FBNH</v>
          </cell>
          <cell r="C39">
            <v>0</v>
          </cell>
          <cell r="D39" t="str">
            <v>5.60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5.60</v>
          </cell>
          <cell r="K39">
            <v>0</v>
          </cell>
          <cell r="L39">
            <v>0</v>
          </cell>
          <cell r="M39" t="str">
            <v>5.65</v>
          </cell>
          <cell r="N39">
            <v>0</v>
          </cell>
          <cell r="O39">
            <v>0</v>
          </cell>
          <cell r="P39" t="str">
            <v>5.40</v>
          </cell>
          <cell r="Q39">
            <v>0</v>
          </cell>
          <cell r="R39">
            <v>0</v>
          </cell>
          <cell r="S39" t="str">
            <v>4.42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5.40</v>
          </cell>
        </row>
        <row r="40">
          <cell r="B40" t="str">
            <v>FCMB</v>
          </cell>
          <cell r="C40">
            <v>0</v>
          </cell>
          <cell r="D40" t="str">
            <v>1.67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1.67</v>
          </cell>
          <cell r="K40">
            <v>0</v>
          </cell>
          <cell r="L40">
            <v>0</v>
          </cell>
          <cell r="M40" t="str">
            <v>1.64</v>
          </cell>
          <cell r="N40">
            <v>0</v>
          </cell>
          <cell r="O40">
            <v>0</v>
          </cell>
          <cell r="P40" t="str">
            <v>1.57</v>
          </cell>
          <cell r="Q40">
            <v>0</v>
          </cell>
          <cell r="R40">
            <v>0</v>
          </cell>
          <cell r="S40" t="str">
            <v>4.27</v>
          </cell>
          <cell r="T40" t="str">
            <v>1.61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1.61</v>
          </cell>
        </row>
        <row r="41">
          <cell r="B41" t="str">
            <v>FIDELITYBK</v>
          </cell>
          <cell r="C41">
            <v>0</v>
          </cell>
          <cell r="D41" t="str">
            <v>1.53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1.53</v>
          </cell>
          <cell r="K41">
            <v>0</v>
          </cell>
          <cell r="L41">
            <v>0</v>
          </cell>
          <cell r="M41" t="str">
            <v>1.60</v>
          </cell>
          <cell r="N41">
            <v>0</v>
          </cell>
          <cell r="O41">
            <v>0</v>
          </cell>
          <cell r="P41" t="str">
            <v>1.50</v>
          </cell>
          <cell r="Q41">
            <v>0</v>
          </cell>
          <cell r="R41">
            <v>0</v>
          </cell>
          <cell r="S41" t="str">
            <v>6.25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1.60</v>
          </cell>
        </row>
        <row r="42">
          <cell r="B42" t="str">
            <v>FLOURMILL</v>
          </cell>
          <cell r="C42">
            <v>0</v>
          </cell>
          <cell r="D42" t="str">
            <v>15.25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15.25</v>
          </cell>
          <cell r="K42">
            <v>0</v>
          </cell>
          <cell r="L42">
            <v>0</v>
          </cell>
          <cell r="M42" t="str">
            <v>15.60</v>
          </cell>
          <cell r="N42">
            <v>0</v>
          </cell>
          <cell r="O42">
            <v>0</v>
          </cell>
          <cell r="P42" t="str">
            <v>15.60</v>
          </cell>
          <cell r="Q42">
            <v>0</v>
          </cell>
          <cell r="R42">
            <v>0</v>
          </cell>
          <cell r="S42" t="str">
            <v>-</v>
          </cell>
          <cell r="T42" t="str">
            <v>-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15.60</v>
          </cell>
        </row>
        <row r="43">
          <cell r="B43" t="str">
            <v>FO</v>
          </cell>
          <cell r="C43">
            <v>0</v>
          </cell>
          <cell r="D43" t="str">
            <v>19.45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19.45</v>
          </cell>
          <cell r="K43">
            <v>0</v>
          </cell>
          <cell r="L43">
            <v>0</v>
          </cell>
          <cell r="M43" t="str">
            <v>-</v>
          </cell>
          <cell r="N43">
            <v>0</v>
          </cell>
          <cell r="O43">
            <v>0</v>
          </cell>
          <cell r="P43" t="str">
            <v>-</v>
          </cell>
          <cell r="Q43">
            <v>0</v>
          </cell>
          <cell r="R43">
            <v>0</v>
          </cell>
          <cell r="S43" t="str">
            <v>-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19.45</v>
          </cell>
        </row>
        <row r="44">
          <cell r="B44" t="str">
            <v>GLAXOSMITH</v>
          </cell>
          <cell r="C44">
            <v>0</v>
          </cell>
          <cell r="D44" t="str">
            <v>8.30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8.30</v>
          </cell>
          <cell r="K44">
            <v>0</v>
          </cell>
          <cell r="L44">
            <v>0</v>
          </cell>
          <cell r="M44" t="str">
            <v>8.30</v>
          </cell>
          <cell r="N44">
            <v>0</v>
          </cell>
          <cell r="O44">
            <v>0</v>
          </cell>
          <cell r="P44" t="str">
            <v>7.50</v>
          </cell>
          <cell r="Q44">
            <v>0</v>
          </cell>
          <cell r="R44">
            <v>0</v>
          </cell>
          <cell r="S44" t="str">
            <v>9.64</v>
          </cell>
          <cell r="T44" t="str">
            <v>8.30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8.30</v>
          </cell>
        </row>
        <row r="45">
          <cell r="B45" t="str">
            <v>GUARANTY</v>
          </cell>
          <cell r="C45">
            <v>0</v>
          </cell>
          <cell r="D45" t="str">
            <v>28.00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28.00</v>
          </cell>
          <cell r="K45">
            <v>0</v>
          </cell>
          <cell r="L45">
            <v>0</v>
          </cell>
          <cell r="M45" t="str">
            <v>28.00</v>
          </cell>
          <cell r="N45">
            <v>0</v>
          </cell>
          <cell r="O45">
            <v>0</v>
          </cell>
          <cell r="P45" t="str">
            <v>27.95</v>
          </cell>
          <cell r="Q45">
            <v>0</v>
          </cell>
          <cell r="R45">
            <v>0</v>
          </cell>
          <cell r="S45" t="str">
            <v>0.18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28.00</v>
          </cell>
        </row>
        <row r="46">
          <cell r="B46" t="str">
            <v>GUINNESS</v>
          </cell>
          <cell r="C46">
            <v>0</v>
          </cell>
          <cell r="D46" t="str">
            <v>46.00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46.00</v>
          </cell>
          <cell r="K46">
            <v>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46.00</v>
          </cell>
        </row>
        <row r="47">
          <cell r="B47" t="str">
            <v>HONYFLOUR</v>
          </cell>
          <cell r="C47">
            <v>0</v>
          </cell>
          <cell r="D47" t="str">
            <v>1.00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1.00</v>
          </cell>
          <cell r="K47">
            <v>0</v>
          </cell>
          <cell r="L47">
            <v>0</v>
          </cell>
          <cell r="M47" t="str">
            <v>-</v>
          </cell>
          <cell r="N47">
            <v>0</v>
          </cell>
          <cell r="O47">
            <v>0</v>
          </cell>
          <cell r="P47" t="str">
            <v>-</v>
          </cell>
          <cell r="Q47">
            <v>0</v>
          </cell>
          <cell r="R47">
            <v>0</v>
          </cell>
          <cell r="S47" t="str">
            <v>-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1.00</v>
          </cell>
        </row>
        <row r="48">
          <cell r="B48" t="str">
            <v>IKEJAHOTEL</v>
          </cell>
          <cell r="C48">
            <v>0</v>
          </cell>
          <cell r="D48" t="str">
            <v>1.46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1.46</v>
          </cell>
          <cell r="K48">
            <v>0</v>
          </cell>
          <cell r="L48">
            <v>0</v>
          </cell>
          <cell r="M48" t="str">
            <v>-</v>
          </cell>
          <cell r="N48">
            <v>0</v>
          </cell>
          <cell r="O48">
            <v>0</v>
          </cell>
          <cell r="P48" t="str">
            <v>-</v>
          </cell>
          <cell r="Q48">
            <v>0</v>
          </cell>
          <cell r="R48">
            <v>0</v>
          </cell>
          <cell r="S48" t="str">
            <v>-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1.46</v>
          </cell>
        </row>
        <row r="49">
          <cell r="B49" t="str">
            <v>INTBREW</v>
          </cell>
          <cell r="C49">
            <v>0</v>
          </cell>
          <cell r="D49" t="str">
            <v>12.00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12.00</v>
          </cell>
          <cell r="K49">
            <v>0</v>
          </cell>
          <cell r="L49">
            <v>0</v>
          </cell>
          <cell r="M49" t="str">
            <v>12.00</v>
          </cell>
          <cell r="N49">
            <v>0</v>
          </cell>
          <cell r="O49">
            <v>0</v>
          </cell>
          <cell r="P49" t="str">
            <v>12.00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12.00</v>
          </cell>
        </row>
        <row r="50">
          <cell r="B50" t="str">
            <v>JAIZBANK</v>
          </cell>
          <cell r="C50">
            <v>0</v>
          </cell>
          <cell r="D50" t="str">
            <v>0.41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0.41</v>
          </cell>
          <cell r="K50">
            <v>0</v>
          </cell>
          <cell r="L50">
            <v>0</v>
          </cell>
          <cell r="M50" t="str">
            <v>0.42</v>
          </cell>
          <cell r="N50">
            <v>0</v>
          </cell>
          <cell r="O50">
            <v>0</v>
          </cell>
          <cell r="P50" t="str">
            <v>0.42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0.42</v>
          </cell>
        </row>
        <row r="51">
          <cell r="B51" t="str">
            <v>JAPAULOIL</v>
          </cell>
          <cell r="C51">
            <v>0</v>
          </cell>
          <cell r="D51" t="str">
            <v>0.22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0.22</v>
          </cell>
          <cell r="K51">
            <v>0</v>
          </cell>
          <cell r="L51">
            <v>0</v>
          </cell>
          <cell r="M51" t="str">
            <v>0.22</v>
          </cell>
          <cell r="N51">
            <v>0</v>
          </cell>
          <cell r="O51">
            <v>0</v>
          </cell>
          <cell r="P51" t="str">
            <v>0.22</v>
          </cell>
          <cell r="Q51">
            <v>0</v>
          </cell>
          <cell r="R51">
            <v>0</v>
          </cell>
          <cell r="S51" t="str">
            <v>-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0.22</v>
          </cell>
        </row>
        <row r="52">
          <cell r="B52" t="str">
            <v>JBERGER</v>
          </cell>
          <cell r="C52">
            <v>0</v>
          </cell>
          <cell r="D52" t="str">
            <v>20.60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20.60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20.60</v>
          </cell>
        </row>
        <row r="53">
          <cell r="B53" t="str">
            <v>JOHNHOLT</v>
          </cell>
          <cell r="C53">
            <v>0</v>
          </cell>
          <cell r="D53" t="str">
            <v>0.46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0.46</v>
          </cell>
          <cell r="K53">
            <v>0</v>
          </cell>
          <cell r="L53">
            <v>0</v>
          </cell>
          <cell r="M53" t="str">
            <v>-</v>
          </cell>
          <cell r="N53">
            <v>0</v>
          </cell>
          <cell r="O53">
            <v>0</v>
          </cell>
          <cell r="P53" t="str">
            <v>-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0.46</v>
          </cell>
        </row>
        <row r="54">
          <cell r="B54" t="str">
            <v>LASACO</v>
          </cell>
          <cell r="C54">
            <v>0</v>
          </cell>
          <cell r="D54" t="str">
            <v>0.34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0.34</v>
          </cell>
          <cell r="K54">
            <v>0</v>
          </cell>
          <cell r="L54">
            <v>0</v>
          </cell>
          <cell r="M54" t="str">
            <v>0.36</v>
          </cell>
          <cell r="N54">
            <v>0</v>
          </cell>
          <cell r="O54">
            <v>0</v>
          </cell>
          <cell r="P54" t="str">
            <v>0.36</v>
          </cell>
          <cell r="Q54">
            <v>0</v>
          </cell>
          <cell r="R54">
            <v>0</v>
          </cell>
          <cell r="S54" t="str">
            <v>-</v>
          </cell>
          <cell r="T54" t="str">
            <v>0.36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0.36</v>
          </cell>
        </row>
        <row r="55">
          <cell r="B55" t="str">
            <v>LAWUNION</v>
          </cell>
          <cell r="C55">
            <v>0</v>
          </cell>
          <cell r="D55" t="str">
            <v>0.47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0.47</v>
          </cell>
          <cell r="K55">
            <v>0</v>
          </cell>
          <cell r="L55">
            <v>0</v>
          </cell>
          <cell r="M55" t="str">
            <v>-</v>
          </cell>
          <cell r="N55">
            <v>0</v>
          </cell>
          <cell r="O55">
            <v>0</v>
          </cell>
          <cell r="P55" t="str">
            <v>-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0.47</v>
          </cell>
        </row>
        <row r="56">
          <cell r="B56" t="str">
            <v>LEARNAFRCA</v>
          </cell>
          <cell r="C56">
            <v>0</v>
          </cell>
          <cell r="D56" t="str">
            <v>1.40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1.40</v>
          </cell>
          <cell r="K56">
            <v>0</v>
          </cell>
          <cell r="L56">
            <v>0</v>
          </cell>
          <cell r="M56" t="str">
            <v>1.40</v>
          </cell>
          <cell r="N56">
            <v>0</v>
          </cell>
          <cell r="O56">
            <v>0</v>
          </cell>
          <cell r="P56" t="str">
            <v>1.40</v>
          </cell>
          <cell r="Q56">
            <v>0</v>
          </cell>
          <cell r="R56">
            <v>0</v>
          </cell>
          <cell r="S56" t="str">
            <v>-</v>
          </cell>
          <cell r="T56" t="str">
            <v>1.40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1.40</v>
          </cell>
        </row>
        <row r="57">
          <cell r="B57" t="str">
            <v>LINKASSURE</v>
          </cell>
          <cell r="C57">
            <v>0</v>
          </cell>
          <cell r="D57" t="str">
            <v>0.52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0.52</v>
          </cell>
          <cell r="K57">
            <v>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0.52</v>
          </cell>
        </row>
        <row r="58">
          <cell r="B58" t="str">
            <v>LIVESTOCK</v>
          </cell>
          <cell r="C58">
            <v>0</v>
          </cell>
          <cell r="D58" t="str">
            <v>0.45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0.45</v>
          </cell>
          <cell r="K58">
            <v>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0.45</v>
          </cell>
        </row>
        <row r="59">
          <cell r="B59" t="str">
            <v>MANSARD</v>
          </cell>
          <cell r="C59">
            <v>0</v>
          </cell>
          <cell r="D59" t="str">
            <v>1.65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1.65</v>
          </cell>
          <cell r="K59">
            <v>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1.65</v>
          </cell>
        </row>
        <row r="60">
          <cell r="B60" t="str">
            <v>MAYBAKER</v>
          </cell>
          <cell r="C60">
            <v>0</v>
          </cell>
          <cell r="D60" t="str">
            <v>2.30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2.30</v>
          </cell>
          <cell r="K60">
            <v>0</v>
          </cell>
          <cell r="L60">
            <v>0</v>
          </cell>
          <cell r="M60" t="str">
            <v>-</v>
          </cell>
          <cell r="N60">
            <v>0</v>
          </cell>
          <cell r="O60">
            <v>0</v>
          </cell>
          <cell r="P60" t="str">
            <v>-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2.30</v>
          </cell>
        </row>
        <row r="61">
          <cell r="B61" t="str">
            <v>MBENEFIT</v>
          </cell>
          <cell r="C61">
            <v>0</v>
          </cell>
          <cell r="D61" t="str">
            <v>0.22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0.22</v>
          </cell>
          <cell r="K61">
            <v>0</v>
          </cell>
          <cell r="L61">
            <v>0</v>
          </cell>
          <cell r="M61" t="str">
            <v>0.24</v>
          </cell>
          <cell r="N61">
            <v>0</v>
          </cell>
          <cell r="O61">
            <v>0</v>
          </cell>
          <cell r="P61" t="str">
            <v>0.24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0.24</v>
          </cell>
        </row>
        <row r="62">
          <cell r="B62" t="str">
            <v>MOBIL</v>
          </cell>
          <cell r="C62">
            <v>0</v>
          </cell>
          <cell r="D62" t="str">
            <v>158.00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158.00</v>
          </cell>
          <cell r="K62">
            <v>0</v>
          </cell>
          <cell r="L62">
            <v>0</v>
          </cell>
          <cell r="M62" t="str">
            <v>-</v>
          </cell>
          <cell r="N62">
            <v>0</v>
          </cell>
          <cell r="O62">
            <v>0</v>
          </cell>
          <cell r="P62" t="str">
            <v>-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158.00</v>
          </cell>
        </row>
        <row r="63">
          <cell r="B63" t="str">
            <v>MORISON</v>
          </cell>
          <cell r="C63">
            <v>0</v>
          </cell>
          <cell r="D63" t="str">
            <v>0.50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0.50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0.50</v>
          </cell>
        </row>
        <row r="64">
          <cell r="B64" t="str">
            <v>MRS</v>
          </cell>
          <cell r="C64">
            <v>0</v>
          </cell>
          <cell r="D64" t="str">
            <v>20.85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20.85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20.85</v>
          </cell>
        </row>
        <row r="65">
          <cell r="B65" t="str">
            <v>MTNN</v>
          </cell>
          <cell r="C65">
            <v>0</v>
          </cell>
          <cell r="D65" t="str">
            <v>127.00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127.00</v>
          </cell>
          <cell r="K65">
            <v>0</v>
          </cell>
          <cell r="L65">
            <v>0</v>
          </cell>
          <cell r="M65" t="str">
            <v>128.25</v>
          </cell>
          <cell r="N65">
            <v>0</v>
          </cell>
          <cell r="O65">
            <v>0</v>
          </cell>
          <cell r="P65" t="str">
            <v>128.25</v>
          </cell>
          <cell r="Q65">
            <v>0</v>
          </cell>
          <cell r="R65">
            <v>0</v>
          </cell>
          <cell r="S65" t="str">
            <v>-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128.25</v>
          </cell>
        </row>
        <row r="66">
          <cell r="B66" t="str">
            <v>NAHCO</v>
          </cell>
          <cell r="C66">
            <v>0</v>
          </cell>
          <cell r="D66" t="str">
            <v>2.60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2.60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2.60</v>
          </cell>
        </row>
        <row r="67">
          <cell r="B67" t="str">
            <v>NASCON</v>
          </cell>
          <cell r="C67">
            <v>0</v>
          </cell>
          <cell r="D67" t="str">
            <v>14.00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14.00</v>
          </cell>
          <cell r="K67">
            <v>0</v>
          </cell>
          <cell r="L67">
            <v>0</v>
          </cell>
          <cell r="M67" t="str">
            <v>-</v>
          </cell>
          <cell r="N67">
            <v>0</v>
          </cell>
          <cell r="O67">
            <v>0</v>
          </cell>
          <cell r="P67" t="str">
            <v>-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14.00</v>
          </cell>
        </row>
        <row r="68">
          <cell r="B68" t="str">
            <v>NB</v>
          </cell>
          <cell r="C68">
            <v>0</v>
          </cell>
          <cell r="D68" t="str">
            <v>50.00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50.00</v>
          </cell>
          <cell r="K68">
            <v>0</v>
          </cell>
          <cell r="L68">
            <v>0</v>
          </cell>
          <cell r="M68" t="str">
            <v>50.00</v>
          </cell>
          <cell r="N68">
            <v>0</v>
          </cell>
          <cell r="O68">
            <v>0</v>
          </cell>
          <cell r="P68" t="str">
            <v>50.00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50.00</v>
          </cell>
        </row>
        <row r="69">
          <cell r="B69" t="str">
            <v>NCR</v>
          </cell>
          <cell r="C69">
            <v>0</v>
          </cell>
          <cell r="D69" t="str">
            <v>5.30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5.30</v>
          </cell>
          <cell r="K69">
            <v>0</v>
          </cell>
          <cell r="L69">
            <v>0</v>
          </cell>
          <cell r="M69" t="str">
            <v>5.80</v>
          </cell>
          <cell r="N69">
            <v>0</v>
          </cell>
          <cell r="O69">
            <v>0</v>
          </cell>
          <cell r="P69" t="str">
            <v>4.80</v>
          </cell>
          <cell r="Q69">
            <v>0</v>
          </cell>
          <cell r="R69">
            <v>0</v>
          </cell>
          <cell r="S69" t="str">
            <v>17.24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5.80</v>
          </cell>
        </row>
        <row r="70">
          <cell r="B70" t="str">
            <v>NEIMETH</v>
          </cell>
          <cell r="C70">
            <v>0</v>
          </cell>
          <cell r="D70" t="str">
            <v>0.55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0.55</v>
          </cell>
          <cell r="K70">
            <v>0</v>
          </cell>
          <cell r="L70">
            <v>0</v>
          </cell>
          <cell r="M70" t="str">
            <v>-</v>
          </cell>
          <cell r="N70">
            <v>0</v>
          </cell>
          <cell r="O70">
            <v>0</v>
          </cell>
          <cell r="P70" t="str">
            <v>-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0.55</v>
          </cell>
        </row>
        <row r="71">
          <cell r="B71" t="str">
            <v>NEM</v>
          </cell>
          <cell r="C71">
            <v>0</v>
          </cell>
          <cell r="D71" t="str">
            <v>2.15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2.15</v>
          </cell>
          <cell r="K71">
            <v>0</v>
          </cell>
          <cell r="L71">
            <v>0</v>
          </cell>
          <cell r="M71" t="str">
            <v>2.05</v>
          </cell>
          <cell r="N71">
            <v>0</v>
          </cell>
          <cell r="O71">
            <v>0</v>
          </cell>
          <cell r="P71" t="str">
            <v>2.05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2.05</v>
          </cell>
        </row>
        <row r="72">
          <cell r="B72" t="str">
            <v>NESTLE</v>
          </cell>
          <cell r="C72">
            <v>0</v>
          </cell>
          <cell r="D72" t="str">
            <v>1,270.00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1,270.00</v>
          </cell>
          <cell r="K72">
            <v>0</v>
          </cell>
          <cell r="L72">
            <v>0</v>
          </cell>
          <cell r="M72" t="str">
            <v>-</v>
          </cell>
          <cell r="N72">
            <v>0</v>
          </cell>
          <cell r="O72">
            <v>0</v>
          </cell>
          <cell r="P72" t="str">
            <v>-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1,270.00</v>
          </cell>
        </row>
        <row r="73">
          <cell r="B73" t="str">
            <v>NPFMCRFBK</v>
          </cell>
          <cell r="C73">
            <v>0</v>
          </cell>
          <cell r="D73" t="str">
            <v>1.29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1.29</v>
          </cell>
          <cell r="K73">
            <v>0</v>
          </cell>
          <cell r="L73">
            <v>0</v>
          </cell>
          <cell r="M73" t="str">
            <v>1.18</v>
          </cell>
          <cell r="N73">
            <v>0</v>
          </cell>
          <cell r="O73">
            <v>0</v>
          </cell>
          <cell r="P73" t="str">
            <v>1.18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1.18</v>
          </cell>
        </row>
        <row r="74">
          <cell r="B74" t="str">
            <v>OANDO</v>
          </cell>
          <cell r="C74">
            <v>0</v>
          </cell>
          <cell r="D74" t="str">
            <v>3.90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3.90</v>
          </cell>
          <cell r="K74">
            <v>0</v>
          </cell>
          <cell r="L74">
            <v>0</v>
          </cell>
          <cell r="M74" t="str">
            <v>3.95</v>
          </cell>
          <cell r="N74">
            <v>0</v>
          </cell>
          <cell r="O74">
            <v>0</v>
          </cell>
          <cell r="P74" t="str">
            <v>3.75</v>
          </cell>
          <cell r="Q74">
            <v>0</v>
          </cell>
          <cell r="R74">
            <v>0</v>
          </cell>
          <cell r="S74" t="str">
            <v>5.06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3.95</v>
          </cell>
        </row>
        <row r="75">
          <cell r="B75" t="str">
            <v>OKOMUOIL</v>
          </cell>
          <cell r="C75">
            <v>0</v>
          </cell>
          <cell r="D75" t="str">
            <v>52.00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52.00</v>
          </cell>
          <cell r="K75">
            <v>0</v>
          </cell>
          <cell r="L75">
            <v>0</v>
          </cell>
          <cell r="M75" t="str">
            <v>-</v>
          </cell>
          <cell r="N75">
            <v>0</v>
          </cell>
          <cell r="O75">
            <v>0</v>
          </cell>
          <cell r="P75" t="str">
            <v>-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52.00</v>
          </cell>
        </row>
        <row r="76">
          <cell r="B76" t="str">
            <v>PORTPAINT</v>
          </cell>
          <cell r="C76">
            <v>0</v>
          </cell>
          <cell r="D76" t="str">
            <v>2.47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2.47</v>
          </cell>
          <cell r="K76">
            <v>0</v>
          </cell>
          <cell r="L76">
            <v>0</v>
          </cell>
          <cell r="M76" t="str">
            <v>-</v>
          </cell>
          <cell r="N76">
            <v>0</v>
          </cell>
          <cell r="O76">
            <v>0</v>
          </cell>
          <cell r="P76" t="str">
            <v>-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2.47</v>
          </cell>
        </row>
        <row r="77">
          <cell r="B77" t="str">
            <v>PRESCO</v>
          </cell>
          <cell r="C77">
            <v>0</v>
          </cell>
          <cell r="D77" t="str">
            <v>44.80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44.80</v>
          </cell>
          <cell r="K77">
            <v>0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44.80</v>
          </cell>
        </row>
        <row r="78">
          <cell r="B78" t="str">
            <v>PRESTIGE</v>
          </cell>
          <cell r="C78">
            <v>0</v>
          </cell>
          <cell r="D78" t="str">
            <v>0.48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0.48</v>
          </cell>
          <cell r="K78">
            <v>0</v>
          </cell>
          <cell r="L78">
            <v>0</v>
          </cell>
          <cell r="M78" t="str">
            <v>-</v>
          </cell>
          <cell r="N78">
            <v>0</v>
          </cell>
          <cell r="O78">
            <v>0</v>
          </cell>
          <cell r="P78" t="str">
            <v>-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0.48</v>
          </cell>
        </row>
        <row r="79">
          <cell r="B79" t="str">
            <v>PZ</v>
          </cell>
          <cell r="C79">
            <v>0</v>
          </cell>
          <cell r="D79" t="str">
            <v>6.00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6.00</v>
          </cell>
          <cell r="K79">
            <v>0</v>
          </cell>
          <cell r="L79">
            <v>0</v>
          </cell>
          <cell r="M79" t="str">
            <v>-</v>
          </cell>
          <cell r="N79">
            <v>0</v>
          </cell>
          <cell r="O79">
            <v>0</v>
          </cell>
          <cell r="P79" t="str">
            <v>-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6.00</v>
          </cell>
        </row>
        <row r="80">
          <cell r="B80" t="str">
            <v>REDSTAREX</v>
          </cell>
          <cell r="C80">
            <v>0</v>
          </cell>
          <cell r="D80" t="str">
            <v>5.28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5.28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5.28</v>
          </cell>
        </row>
        <row r="81">
          <cell r="B81" t="str">
            <v>SCOA</v>
          </cell>
          <cell r="C81">
            <v>0</v>
          </cell>
          <cell r="D81" t="str">
            <v>2.93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2.93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2.93</v>
          </cell>
        </row>
        <row r="82">
          <cell r="B82" t="str">
            <v>SEPLAT</v>
          </cell>
          <cell r="C82">
            <v>0</v>
          </cell>
          <cell r="D82" t="str">
            <v>490.00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490.00</v>
          </cell>
          <cell r="K82">
            <v>0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490.00</v>
          </cell>
        </row>
        <row r="83">
          <cell r="B83" t="str">
            <v>SOVRENINS</v>
          </cell>
          <cell r="C83">
            <v>0</v>
          </cell>
          <cell r="D83" t="str">
            <v>0.20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0.20</v>
          </cell>
          <cell r="K83">
            <v>0</v>
          </cell>
          <cell r="L83">
            <v>0</v>
          </cell>
          <cell r="M83" t="str">
            <v>0.20</v>
          </cell>
          <cell r="N83">
            <v>0</v>
          </cell>
          <cell r="O83">
            <v>0</v>
          </cell>
          <cell r="P83" t="str">
            <v>0.20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0.20</v>
          </cell>
        </row>
        <row r="84">
          <cell r="B84" t="str">
            <v>STANBIC</v>
          </cell>
          <cell r="C84">
            <v>0</v>
          </cell>
          <cell r="D84" t="str">
            <v>38.10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38.10</v>
          </cell>
          <cell r="K84">
            <v>0</v>
          </cell>
          <cell r="L84">
            <v>0</v>
          </cell>
          <cell r="M84" t="str">
            <v>-</v>
          </cell>
          <cell r="N84">
            <v>0</v>
          </cell>
          <cell r="O84">
            <v>0</v>
          </cell>
          <cell r="P84" t="str">
            <v>-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38.10</v>
          </cell>
        </row>
        <row r="85">
          <cell r="B85" t="str">
            <v>STERLNBANK</v>
          </cell>
          <cell r="C85">
            <v>0</v>
          </cell>
          <cell r="D85" t="str">
            <v>2.25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2.25</v>
          </cell>
          <cell r="K85">
            <v>0</v>
          </cell>
          <cell r="L85">
            <v>0</v>
          </cell>
          <cell r="M85" t="str">
            <v>2.30</v>
          </cell>
          <cell r="N85">
            <v>0</v>
          </cell>
          <cell r="O85">
            <v>0</v>
          </cell>
          <cell r="P85" t="str">
            <v>2.08</v>
          </cell>
          <cell r="Q85">
            <v>0</v>
          </cell>
          <cell r="R85">
            <v>0</v>
          </cell>
          <cell r="S85" t="str">
            <v>9.57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2.30</v>
          </cell>
        </row>
        <row r="86">
          <cell r="B86" t="str">
            <v>STUDPRESS</v>
          </cell>
          <cell r="C86">
            <v>0</v>
          </cell>
          <cell r="D86" t="str">
            <v>1.99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1.99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1.99</v>
          </cell>
        </row>
        <row r="87">
          <cell r="B87" t="str">
            <v>THOMASWY</v>
          </cell>
          <cell r="C87">
            <v>0</v>
          </cell>
          <cell r="D87" t="str">
            <v>0.42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0.42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0.42</v>
          </cell>
        </row>
        <row r="88">
          <cell r="B88" t="str">
            <v>TOTAL</v>
          </cell>
          <cell r="C88">
            <v>0</v>
          </cell>
          <cell r="D88" t="str">
            <v>114.80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114.80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114.80</v>
          </cell>
        </row>
        <row r="89">
          <cell r="B89" t="str">
            <v>TRANSCOHOT</v>
          </cell>
          <cell r="C89">
            <v>0</v>
          </cell>
          <cell r="D89" t="str">
            <v>5.40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5.40</v>
          </cell>
          <cell r="K89">
            <v>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5.40</v>
          </cell>
        </row>
        <row r="90">
          <cell r="B90" t="str">
            <v>TRANSCORP</v>
          </cell>
          <cell r="C90">
            <v>0</v>
          </cell>
          <cell r="D90" t="str">
            <v>0.94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0.94</v>
          </cell>
          <cell r="K90">
            <v>0</v>
          </cell>
          <cell r="L90">
            <v>0</v>
          </cell>
          <cell r="M90" t="str">
            <v>0.95</v>
          </cell>
          <cell r="N90">
            <v>0</v>
          </cell>
          <cell r="O90">
            <v>0</v>
          </cell>
          <cell r="P90" t="str">
            <v>0.93</v>
          </cell>
          <cell r="Q90">
            <v>0</v>
          </cell>
          <cell r="R90">
            <v>0</v>
          </cell>
          <cell r="S90" t="str">
            <v>2.11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0.93</v>
          </cell>
        </row>
        <row r="91">
          <cell r="B91" t="str">
            <v>TRIPPLEG</v>
          </cell>
          <cell r="C91">
            <v>0</v>
          </cell>
          <cell r="D91" t="str">
            <v>0.70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0.70</v>
          </cell>
          <cell r="K91">
            <v>0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-</v>
          </cell>
          <cell r="Q91">
            <v>0</v>
          </cell>
          <cell r="R91">
            <v>0</v>
          </cell>
          <cell r="S91" t="str">
            <v>-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0.70</v>
          </cell>
        </row>
        <row r="92">
          <cell r="B92" t="str">
            <v>UACN</v>
          </cell>
          <cell r="C92">
            <v>0</v>
          </cell>
          <cell r="D92" t="str">
            <v>5.75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5.75</v>
          </cell>
          <cell r="K92">
            <v>0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5.75</v>
          </cell>
        </row>
        <row r="93">
          <cell r="B93" t="str">
            <v>UAC-PROP</v>
          </cell>
          <cell r="C93">
            <v>0</v>
          </cell>
          <cell r="D93" t="str">
            <v>1.13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1.13</v>
          </cell>
          <cell r="K93">
            <v>0</v>
          </cell>
          <cell r="L93">
            <v>0</v>
          </cell>
          <cell r="M93" t="str">
            <v>1.24</v>
          </cell>
          <cell r="N93">
            <v>0</v>
          </cell>
          <cell r="O93">
            <v>0</v>
          </cell>
          <cell r="P93" t="str">
            <v>1.24</v>
          </cell>
          <cell r="Q93">
            <v>0</v>
          </cell>
          <cell r="R93">
            <v>0</v>
          </cell>
          <cell r="S93" t="str">
            <v>-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1.24</v>
          </cell>
        </row>
        <row r="94">
          <cell r="B94" t="str">
            <v>UBA</v>
          </cell>
          <cell r="C94">
            <v>0</v>
          </cell>
          <cell r="D94" t="str">
            <v>5.90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5.90</v>
          </cell>
          <cell r="K94">
            <v>0</v>
          </cell>
          <cell r="L94">
            <v>0</v>
          </cell>
          <cell r="M94" t="str">
            <v>6.00</v>
          </cell>
          <cell r="N94">
            <v>0</v>
          </cell>
          <cell r="O94">
            <v>0</v>
          </cell>
          <cell r="P94" t="str">
            <v>5.90</v>
          </cell>
          <cell r="Q94">
            <v>0</v>
          </cell>
          <cell r="R94">
            <v>0</v>
          </cell>
          <cell r="S94" t="str">
            <v>1.67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6.00</v>
          </cell>
        </row>
        <row r="95">
          <cell r="B95" t="str">
            <v>UBN</v>
          </cell>
          <cell r="C95">
            <v>0</v>
          </cell>
          <cell r="D95" t="str">
            <v>6.90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6.90</v>
          </cell>
          <cell r="K95">
            <v>0</v>
          </cell>
          <cell r="L95">
            <v>0</v>
          </cell>
          <cell r="M95" t="str">
            <v>-</v>
          </cell>
          <cell r="N95">
            <v>0</v>
          </cell>
          <cell r="O95">
            <v>0</v>
          </cell>
          <cell r="P95" t="str">
            <v>-</v>
          </cell>
          <cell r="Q95">
            <v>0</v>
          </cell>
          <cell r="R95">
            <v>0</v>
          </cell>
          <cell r="S95" t="str">
            <v>-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6.90</v>
          </cell>
        </row>
        <row r="96">
          <cell r="B96" t="str">
            <v>UCAP</v>
          </cell>
          <cell r="C96">
            <v>0</v>
          </cell>
          <cell r="D96" t="str">
            <v>2.05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2.05</v>
          </cell>
          <cell r="K96">
            <v>0</v>
          </cell>
          <cell r="L96">
            <v>0</v>
          </cell>
          <cell r="M96" t="str">
            <v>2.06</v>
          </cell>
          <cell r="N96">
            <v>0</v>
          </cell>
          <cell r="O96">
            <v>0</v>
          </cell>
          <cell r="P96" t="str">
            <v>2.06</v>
          </cell>
          <cell r="Q96">
            <v>0</v>
          </cell>
          <cell r="R96">
            <v>0</v>
          </cell>
          <cell r="S96" t="str">
            <v>-</v>
          </cell>
          <cell r="T96" t="str">
            <v>-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2.06</v>
          </cell>
        </row>
        <row r="97">
          <cell r="B97" t="str">
            <v>UNILEVER</v>
          </cell>
          <cell r="C97">
            <v>0</v>
          </cell>
          <cell r="D97" t="str">
            <v>32.00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32.00</v>
          </cell>
          <cell r="K97">
            <v>0</v>
          </cell>
          <cell r="L97">
            <v>0</v>
          </cell>
          <cell r="M97" t="str">
            <v>-</v>
          </cell>
          <cell r="N97">
            <v>0</v>
          </cell>
          <cell r="O97">
            <v>0</v>
          </cell>
          <cell r="P97" t="str">
            <v>-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32.00</v>
          </cell>
        </row>
        <row r="98">
          <cell r="B98" t="str">
            <v>UNIONDAC</v>
          </cell>
          <cell r="C98">
            <v>0</v>
          </cell>
          <cell r="D98" t="str">
            <v>0.24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0.24</v>
          </cell>
          <cell r="K98">
            <v>0</v>
          </cell>
          <cell r="L98">
            <v>0</v>
          </cell>
          <cell r="M98" t="str">
            <v>0.23</v>
          </cell>
          <cell r="N98">
            <v>0</v>
          </cell>
          <cell r="O98">
            <v>0</v>
          </cell>
          <cell r="P98" t="str">
            <v>0.23</v>
          </cell>
          <cell r="Q98">
            <v>0</v>
          </cell>
          <cell r="R98">
            <v>0</v>
          </cell>
          <cell r="S98" t="str">
            <v>-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0.23</v>
          </cell>
        </row>
        <row r="99">
          <cell r="B99" t="str">
            <v>UNITYBNK</v>
          </cell>
          <cell r="C99">
            <v>0</v>
          </cell>
          <cell r="D99" t="str">
            <v>0.74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0.74</v>
          </cell>
          <cell r="K99">
            <v>0</v>
          </cell>
          <cell r="L99">
            <v>0</v>
          </cell>
          <cell r="M99" t="str">
            <v>-</v>
          </cell>
          <cell r="N99">
            <v>0</v>
          </cell>
          <cell r="O99">
            <v>0</v>
          </cell>
          <cell r="P99" t="str">
            <v>-</v>
          </cell>
          <cell r="Q99">
            <v>0</v>
          </cell>
          <cell r="R99">
            <v>0</v>
          </cell>
          <cell r="S99" t="str">
            <v>-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0.74</v>
          </cell>
        </row>
        <row r="100">
          <cell r="B100" t="str">
            <v>UPL</v>
          </cell>
          <cell r="C100">
            <v>0</v>
          </cell>
          <cell r="D100" t="str">
            <v>1.60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1.60</v>
          </cell>
          <cell r="K100">
            <v>0</v>
          </cell>
          <cell r="L100">
            <v>0</v>
          </cell>
          <cell r="M100" t="str">
            <v>-</v>
          </cell>
          <cell r="N100">
            <v>0</v>
          </cell>
          <cell r="O100">
            <v>0</v>
          </cell>
          <cell r="P100" t="str">
            <v>-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1.60</v>
          </cell>
        </row>
        <row r="101">
          <cell r="B101" t="str">
            <v>VITAFOAM</v>
          </cell>
          <cell r="C101">
            <v>0</v>
          </cell>
          <cell r="D101" t="str">
            <v>4.29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4.29</v>
          </cell>
          <cell r="K101">
            <v>0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0</v>
          </cell>
          <cell r="R101">
            <v>0</v>
          </cell>
          <cell r="S101" t="str">
            <v>-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4.29</v>
          </cell>
        </row>
        <row r="102">
          <cell r="B102" t="str">
            <v>WAPCO</v>
          </cell>
          <cell r="C102">
            <v>0</v>
          </cell>
          <cell r="D102" t="str">
            <v>14.40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14.40</v>
          </cell>
          <cell r="K102">
            <v>0</v>
          </cell>
          <cell r="L102">
            <v>0</v>
          </cell>
          <cell r="M102" t="str">
            <v>14.40</v>
          </cell>
          <cell r="N102">
            <v>0</v>
          </cell>
          <cell r="O102">
            <v>0</v>
          </cell>
          <cell r="P102" t="str">
            <v>14.30</v>
          </cell>
          <cell r="Q102">
            <v>0</v>
          </cell>
          <cell r="R102">
            <v>0</v>
          </cell>
          <cell r="S102" t="str">
            <v>0.69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14.30</v>
          </cell>
        </row>
        <row r="103">
          <cell r="B103" t="str">
            <v>WAPIC</v>
          </cell>
          <cell r="C103">
            <v>0</v>
          </cell>
          <cell r="D103" t="str">
            <v>0.39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0.39</v>
          </cell>
          <cell r="K103">
            <v>0</v>
          </cell>
          <cell r="L103">
            <v>0</v>
          </cell>
          <cell r="M103" t="str">
            <v>0.40</v>
          </cell>
          <cell r="N103">
            <v>0</v>
          </cell>
          <cell r="O103">
            <v>0</v>
          </cell>
          <cell r="P103" t="str">
            <v>0.40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0.40</v>
          </cell>
        </row>
        <row r="104">
          <cell r="B104" t="str">
            <v>WEMABANK</v>
          </cell>
          <cell r="C104">
            <v>0</v>
          </cell>
          <cell r="D104" t="str">
            <v>0.60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0.60</v>
          </cell>
          <cell r="K104">
            <v>0</v>
          </cell>
          <cell r="L104">
            <v>0</v>
          </cell>
          <cell r="M104" t="str">
            <v>0.60</v>
          </cell>
          <cell r="N104">
            <v>0</v>
          </cell>
          <cell r="O104">
            <v>0</v>
          </cell>
          <cell r="P104" t="str">
            <v>0.60</v>
          </cell>
          <cell r="Q104">
            <v>0</v>
          </cell>
          <cell r="R104">
            <v>0</v>
          </cell>
          <cell r="S104" t="str">
            <v>-</v>
          </cell>
          <cell r="T104" t="str">
            <v>-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0.60</v>
          </cell>
        </row>
        <row r="105">
          <cell r="B105" t="str">
            <v>ZENITHBANK</v>
          </cell>
          <cell r="C105">
            <v>0</v>
          </cell>
          <cell r="D105" t="str">
            <v>18.30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18.30</v>
          </cell>
          <cell r="K105">
            <v>0</v>
          </cell>
          <cell r="L105">
            <v>0</v>
          </cell>
          <cell r="M105" t="str">
            <v>18.30</v>
          </cell>
          <cell r="N105">
            <v>0</v>
          </cell>
          <cell r="O105">
            <v>0</v>
          </cell>
          <cell r="P105" t="str">
            <v>18.15</v>
          </cell>
          <cell r="Q105">
            <v>0</v>
          </cell>
          <cell r="R105">
            <v>0</v>
          </cell>
          <cell r="S105" t="str">
            <v>0.82</v>
          </cell>
          <cell r="T105" t="str">
            <v>18.25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18.25</v>
          </cell>
        </row>
        <row r="106">
          <cell r="B106" t="str">
            <v>Total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 t="str">
            <v>COMPANY</v>
          </cell>
          <cell r="D109">
            <v>0</v>
          </cell>
          <cell r="E109" t="str">
            <v>PCLOSE</v>
          </cell>
          <cell r="F109">
            <v>0</v>
          </cell>
          <cell r="G109">
            <v>0</v>
          </cell>
          <cell r="H109">
            <v>0</v>
          </cell>
          <cell r="I109" t="str">
            <v>OPEN</v>
          </cell>
          <cell r="J109">
            <v>0</v>
          </cell>
          <cell r="K109">
            <v>0</v>
          </cell>
          <cell r="L109" t="str">
            <v>HIGH</v>
          </cell>
          <cell r="M109">
            <v>0</v>
          </cell>
          <cell r="N109">
            <v>0</v>
          </cell>
          <cell r="O109" t="str">
            <v>LOW</v>
          </cell>
          <cell r="P109">
            <v>0</v>
          </cell>
          <cell r="Q109" t="str">
            <v>%SPREAD</v>
          </cell>
          <cell r="R109">
            <v>0</v>
          </cell>
          <cell r="S109">
            <v>0</v>
          </cell>
          <cell r="T109">
            <v>0</v>
          </cell>
          <cell r="U109" t="str">
            <v>CLOSE</v>
          </cell>
          <cell r="V109">
            <v>0</v>
          </cell>
          <cell r="W109">
            <v>0</v>
          </cell>
          <cell r="X109" t="str">
            <v>CHANGE</v>
          </cell>
          <cell r="Y109">
            <v>0</v>
          </cell>
        </row>
        <row r="110">
          <cell r="B110">
            <v>0</v>
          </cell>
          <cell r="C110" t="str">
            <v>STANBICETF30</v>
          </cell>
          <cell r="D110">
            <v>0</v>
          </cell>
          <cell r="E110" t="str">
            <v>107.96</v>
          </cell>
          <cell r="F110">
            <v>0</v>
          </cell>
          <cell r="G110">
            <v>0</v>
          </cell>
          <cell r="H110">
            <v>0</v>
          </cell>
          <cell r="I110" t="str">
            <v>107.96</v>
          </cell>
          <cell r="J110">
            <v>0</v>
          </cell>
          <cell r="K110">
            <v>0</v>
          </cell>
          <cell r="L110" t="str">
            <v>107.96</v>
          </cell>
          <cell r="M110">
            <v>0</v>
          </cell>
          <cell r="N110">
            <v>0</v>
          </cell>
          <cell r="O110" t="str">
            <v>107.96</v>
          </cell>
          <cell r="P110">
            <v>0</v>
          </cell>
          <cell r="Q110" t="str">
            <v>-</v>
          </cell>
          <cell r="R110">
            <v>0</v>
          </cell>
          <cell r="S110">
            <v>0</v>
          </cell>
          <cell r="T110">
            <v>0</v>
          </cell>
          <cell r="U110" t="str">
            <v>107.96</v>
          </cell>
          <cell r="V110">
            <v>0</v>
          </cell>
          <cell r="W110">
            <v>0</v>
          </cell>
          <cell r="X110" t="str">
            <v>-</v>
          </cell>
          <cell r="Y110">
            <v>0</v>
          </cell>
        </row>
        <row r="111">
          <cell r="B111">
            <v>0</v>
          </cell>
          <cell r="C111" t="str">
            <v>Total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 t="str">
            <v>COMPANY</v>
          </cell>
          <cell r="D114">
            <v>0</v>
          </cell>
          <cell r="E114">
            <v>0</v>
          </cell>
          <cell r="F114" t="str">
            <v>PCLOSE</v>
          </cell>
          <cell r="G114">
            <v>0</v>
          </cell>
          <cell r="H114" t="str">
            <v>OPEN</v>
          </cell>
          <cell r="I114">
            <v>0</v>
          </cell>
          <cell r="J114">
            <v>0</v>
          </cell>
          <cell r="K114" t="str">
            <v>HIGH</v>
          </cell>
          <cell r="L114">
            <v>0</v>
          </cell>
          <cell r="M114">
            <v>0</v>
          </cell>
          <cell r="N114" t="str">
            <v>LOW</v>
          </cell>
          <cell r="O114">
            <v>0</v>
          </cell>
          <cell r="P114">
            <v>0</v>
          </cell>
          <cell r="Q114">
            <v>0</v>
          </cell>
          <cell r="R114" t="str">
            <v>%SPREAD</v>
          </cell>
          <cell r="S114">
            <v>0</v>
          </cell>
          <cell r="T114">
            <v>0</v>
          </cell>
          <cell r="U114">
            <v>0</v>
          </cell>
          <cell r="V114" t="str">
            <v>CLOSE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 t="str">
            <v>FGSUK2024S1</v>
          </cell>
          <cell r="D115">
            <v>0</v>
          </cell>
          <cell r="E115">
            <v>0</v>
          </cell>
          <cell r="F115" t="str">
            <v>103.74</v>
          </cell>
          <cell r="G115">
            <v>0</v>
          </cell>
          <cell r="H115" t="str">
            <v>103.74</v>
          </cell>
          <cell r="I115">
            <v>0</v>
          </cell>
          <cell r="J115">
            <v>0</v>
          </cell>
          <cell r="K115" t="str">
            <v>107.84</v>
          </cell>
          <cell r="L115">
            <v>0</v>
          </cell>
          <cell r="M115">
            <v>0</v>
          </cell>
          <cell r="N115" t="str">
            <v>107.84</v>
          </cell>
          <cell r="O115">
            <v>0</v>
          </cell>
          <cell r="P115">
            <v>0</v>
          </cell>
          <cell r="Q115">
            <v>0</v>
          </cell>
          <cell r="R115" t="str">
            <v>-</v>
          </cell>
          <cell r="S115">
            <v>0</v>
          </cell>
          <cell r="T115">
            <v>0</v>
          </cell>
          <cell r="U115">
            <v>0</v>
          </cell>
          <cell r="V115" t="str">
            <v>107.84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 t="str">
            <v>FGSUK2025S2</v>
          </cell>
          <cell r="D116">
            <v>0</v>
          </cell>
          <cell r="E116">
            <v>0</v>
          </cell>
          <cell r="F116" t="str">
            <v>105.00</v>
          </cell>
          <cell r="G116">
            <v>0</v>
          </cell>
          <cell r="H116" t="str">
            <v>105.00</v>
          </cell>
          <cell r="I116">
            <v>0</v>
          </cell>
          <cell r="J116">
            <v>0</v>
          </cell>
          <cell r="K116" t="str">
            <v>102.00</v>
          </cell>
          <cell r="L116">
            <v>0</v>
          </cell>
          <cell r="M116">
            <v>0</v>
          </cell>
          <cell r="N116" t="str">
            <v>102.00</v>
          </cell>
          <cell r="O116">
            <v>0</v>
          </cell>
          <cell r="P116">
            <v>0</v>
          </cell>
          <cell r="Q116">
            <v>0</v>
          </cell>
          <cell r="R116" t="str">
            <v>0.00</v>
          </cell>
          <cell r="S116">
            <v>0</v>
          </cell>
          <cell r="T116">
            <v>0</v>
          </cell>
          <cell r="U116">
            <v>0</v>
          </cell>
          <cell r="V116" t="str">
            <v>102.00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 t="str">
            <v>Total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DANGFLOUR</v>
      </c>
      <c r="C3" s="13">
        <f>VLOOKUP(B3,'Daily Report'!$N:$AB,MATCH(C$2,'Daily Report'!$N$3:$AB$3,0),FALSE)</f>
        <v>0.10000000000000009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BOCGAS</v>
      </c>
      <c r="C4" s="17">
        <f>VLOOKUP(B4,'Daily Report'!$N:$AB,MATCH(C$2,'Daily Report'!$N$3:$AB$3,0),FALSE)</f>
        <v>9.8619329388560217E-2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MBENEFIT</v>
      </c>
      <c r="C5" s="17">
        <f>VLOOKUP(B5,'Daily Report'!$N:$AB,MATCH(C$2,'Daily Report'!$N$3:$AB$3,0),FALSE)</f>
        <v>9.0909090909090828E-2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LASACO</v>
      </c>
      <c r="C6" s="17">
        <f>VLOOKUP(B6,'Daily Report'!$N:$AB,MATCH(C$2,'Daily Report'!$N$3:$AB$3,0),FALSE)</f>
        <v>5.8823529411764497E-2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CCNN</v>
      </c>
      <c r="C7" s="17">
        <f>VLOOKUP(B7,'Daily Report'!$N:$AB,MATCH(C$2,'Daily Report'!$N$3:$AB$3,0),FALSE)</f>
        <v>5.2631578947368363E-2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FIDELITYBK</v>
      </c>
      <c r="C8" s="17">
        <f>VLOOKUP(B8,'Daily Report'!$N:$AB,MATCH(C$2,'Daily Report'!$N$3:$AB$3,0),FALSE)</f>
        <v>4.5751633986928164E-2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WAPIC</v>
      </c>
      <c r="C9" s="17">
        <f>VLOOKUP(B9,'Daily Report'!$N:$AB,MATCH(C$2,'Daily Report'!$N$3:$AB$3,0),FALSE)</f>
        <v>2.5641025641025772E-2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FLOURMILL</v>
      </c>
      <c r="C10" s="17">
        <f>VLOOKUP(B10,'Daily Report'!$N:$AB,MATCH(C$2,'Daily Report'!$N$3:$AB$3,0),FALSE)</f>
        <v>2.2950819672131084E-2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STERLNBANK</v>
      </c>
      <c r="C11" s="17">
        <f>VLOOKUP(B11,'Daily Report'!$N:$AB,MATCH(C$2,'Daily Report'!$N$3:$AB$3,0),FALSE)</f>
        <v>2.2222222222222143E-2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UBA</v>
      </c>
      <c r="C12" s="20">
        <f>VLOOKUP(B12,'Daily Report'!$N:$AB,MATCH(C$2,'Daily Report'!$N$3:$AB$3,0),FALSE)</f>
        <v>1.6949152542372836E-2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0.94534700067116417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0.15338630136986303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6.1700450830301703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1.5185602108803136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ETERNA</v>
      </c>
      <c r="K16" s="17">
        <f>VLOOKUP(J16,'Daily Report'!$N:$AB,MATCH(K$14,'Daily Report'!$N$3:$AB$3,0),FALSE)</f>
        <v>0.14808888888888888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5.2579842886453614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ETERNA</v>
      </c>
      <c r="G17" s="24">
        <f>VLOOKUP(F17,'Daily Report'!$N:$AB,MATCH(G$14,'Daily Report'!$N$3:$AB$3,0),FALSE)</f>
        <v>1.9087893113785093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TOTAL</v>
      </c>
      <c r="K17" s="17">
        <f>VLOOKUP(J17,'Daily Report'!$N:$AB,MATCH(K$14,'Daily Report'!$N$3:$AB$3,0),FALSE)</f>
        <v>0.14802439024390246</v>
      </c>
      <c r="L17" s="18" t="str">
        <f>VLOOKUP($A5,'Daily Report'!L:$AU,MATCH(M$14,'Daily Report'!$M$3:$XFD$3,0)-12,FALSE)</f>
        <v>HONYFLOUR</v>
      </c>
      <c r="M17" s="17">
        <f>VLOOKUP(L17,'Daily Report'!$N:$AB,MATCH(M$14,'Daily Report'!$N$3:$AB$3,0),FALSE)</f>
        <v>4.7524990698745109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FCMB</v>
      </c>
      <c r="G18" s="24">
        <f>VLOOKUP(F18,'Daily Report'!$N:$AB,MATCH(G$14,'Daily Report'!$N$3:$AB$3,0),FALSE)</f>
        <v>2.1664069912880812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UBA</v>
      </c>
      <c r="K18" s="17">
        <f>VLOOKUP(J18,'Daily Report'!$N:$AB,MATCH(K$14,'Daily Report'!$N$3:$AB$3,0),FALSE)</f>
        <v>0.14169999999999999</v>
      </c>
      <c r="L18" s="18" t="str">
        <f>VLOOKUP($A6,'Daily Report'!L:$AU,MATCH(M$14,'Daily Report'!$M$3:$XFD$3,0)-12,FALSE)</f>
        <v>UNIONDAC</v>
      </c>
      <c r="M18" s="17">
        <f>VLOOKUP(L18,'Daily Report'!$N:$AB,MATCH(M$14,'Daily Report'!$N$3:$AB$3,0),FALSE)</f>
        <v>4.5084530543549812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ACCESS</v>
      </c>
      <c r="G19" s="24">
        <f>VLOOKUP(F19,'Daily Report'!$N:$AB,MATCH(G$14,'Daily Report'!$N$3:$AB$3,0),FALSE)</f>
        <v>2.1729000708864672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CUTIX</v>
      </c>
      <c r="K19" s="17">
        <f>VLOOKUP(J19,'Daily Report'!$N:$AB,MATCH(K$14,'Daily Report'!$N$3:$AB$3,0),FALSE)</f>
        <v>0.12819551282051284</v>
      </c>
      <c r="L19" s="18" t="str">
        <f>VLOOKUP($A7,'Daily Report'!L:$AU,MATCH(M$14,'Daily Report'!$M$3:$XFD$3,0)-12,FALSE)</f>
        <v>IKEJAHOTEL</v>
      </c>
      <c r="M19" s="17">
        <f>VLOOKUP(L19,'Daily Report'!$N:$AB,MATCH(M$14,'Daily Report'!$N$3:$AB$3,0),FALSE)</f>
        <v>4.4193622183668966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FIDELITYBK</v>
      </c>
      <c r="G20" s="24">
        <f>VLOOKUP(F20,'Daily Report'!$N:$AB,MATCH(G$14,'Daily Report'!$N$3:$AB$3,0),FALSE)</f>
        <v>2.3335848021700119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0.12805102040816324</v>
      </c>
      <c r="L20" s="18" t="str">
        <f>VLOOKUP($A8,'Daily Report'!L:$AU,MATCH(M$14,'Daily Report'!$M$3:$XFD$3,0)-12,FALSE)</f>
        <v>CILEASING</v>
      </c>
      <c r="M20" s="17">
        <f>VLOOKUP(L20,'Daily Report'!$N:$AB,MATCH(M$14,'Daily Report'!$N$3:$AB$3,0),FALSE)</f>
        <v>4.1489844916795064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UBA</v>
      </c>
      <c r="G21" s="24">
        <f>VLOOKUP(F21,'Daily Report'!$N:$AB,MATCH(G$14,'Daily Report'!$N$3:$AB$3,0),FALSE)</f>
        <v>2.3845542474042665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CONOIL</v>
      </c>
      <c r="K21" s="17">
        <f>VLOOKUP(J21,'Daily Report'!$N:$AB,MATCH(K$14,'Daily Report'!$N$3:$AB$3,0),FALSE)</f>
        <v>0.12048192771084336</v>
      </c>
      <c r="L21" s="18" t="str">
        <f>VLOOKUP($A9,'Daily Report'!L:$AU,MATCH(M$14,'Daily Report'!$M$3:$XFD$3,0)-12,FALSE)</f>
        <v>ETERNA</v>
      </c>
      <c r="M21" s="17">
        <f>VLOOKUP(L21,'Daily Report'!$N:$AB,MATCH(M$14,'Daily Report'!$N$3:$AB$3,0),FALSE)</f>
        <v>4.0778317400672659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2.7796994651564648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0.11297391304347826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3.9528333377793938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UNIONDAC</v>
      </c>
      <c r="G23" s="24">
        <f>VLOOKUP(F23,'Daily Report'!$N:$AB,MATCH(G$14,'Daily Report'!$N$3:$AB$3,0),FALSE)</f>
        <v>2.8251222441893606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LASACO</v>
      </c>
      <c r="K23" s="17">
        <f>VLOOKUP(J23,'Daily Report'!$N:$AB,MATCH(K$14,'Daily Report'!$N$3:$AB$3,0),FALSE)</f>
        <v>0.11108333333333333</v>
      </c>
      <c r="L23" s="18" t="str">
        <f>VLOOKUP($A11,'Daily Report'!L:$AU,MATCH(M$14,'Daily Report'!$M$3:$XFD$3,0)-12,FALSE)</f>
        <v>MBENEFIT</v>
      </c>
      <c r="M23" s="17">
        <f>VLOOKUP(L23,'Daily Report'!$N:$AB,MATCH(M$14,'Daily Report'!$N$3:$AB$3,0),FALSE)</f>
        <v>3.8974442489542538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WAPCO</v>
      </c>
      <c r="K24" s="20">
        <f>VLOOKUP(J24,'Daily Report'!$N:$AB,MATCH(K$14,'Daily Report'!$N$3:$AB$3,0),FALSE)</f>
        <v>0.10187937062937062</v>
      </c>
      <c r="L24" s="21" t="str">
        <f>VLOOKUP($A12,'Daily Report'!L:$AU,MATCH(M$14,'Daily Report'!$M$3:$XFD$3,0)-12,FALSE)</f>
        <v>UACN</v>
      </c>
      <c r="M24" s="20">
        <f>VLOOKUP(L24,'Daily Report'!$N:$AB,MATCH(M$14,'Daily Report'!$N$3:$AB$3,0),FALSE)</f>
        <v>3.5943222862749238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T4" sqref="T4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05/08/2019 14:40:20.020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</v>
      </c>
      <c r="L5" s="28">
        <f>IFERROR(_xlfn.RANK.AVG(AA5,AA$5:AA$92,0),"")</f>
        <v>54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</v>
      </c>
      <c r="L6" s="28">
        <f t="shared" ref="L6:L37" si="6">IFERROR(_xlfn.RANK.AVG(AA6,AA$5:AA$92,0),"")</f>
        <v>68</v>
      </c>
      <c r="M6" s="28"/>
      <c r="N6" s="33" t="s">
        <v>19</v>
      </c>
      <c r="O6" s="55" t="str">
        <f>IFERROR(VLOOKUP(N6,'[1]Valuation Sheet'!$B:$W,7,FALSE),"")</f>
        <v>0.45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-0.66278798748156031</v>
      </c>
      <c r="AB6" s="59">
        <f>IFERROR(VLOOKUP(N6,'[1]Valuation Sheet'!$B:$W,17,FALSE),"")</f>
        <v>-0.13255759749631202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46</v>
      </c>
      <c r="J7" s="28">
        <f t="shared" si="4"/>
        <v>33</v>
      </c>
      <c r="K7" s="28">
        <f t="shared" si="5"/>
        <v>33</v>
      </c>
      <c r="L7" s="28">
        <f t="shared" si="6"/>
        <v>53</v>
      </c>
      <c r="M7" s="28"/>
      <c r="N7" s="33" t="s">
        <v>20</v>
      </c>
      <c r="O7" s="55" t="str">
        <f>IFERROR(VLOOKUP(N7,'[1]Valuation Sheet'!$B:$W,7,FALSE),"")</f>
        <v>52.00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7.7641320545991634</v>
      </c>
      <c r="Y7" s="51">
        <f t="shared" si="8"/>
        <v>0.15972459173785744</v>
      </c>
      <c r="Z7" s="52">
        <f t="shared" si="0"/>
        <v>5.7730769230769224E-2</v>
      </c>
      <c r="AA7" s="58">
        <f>IFERROR(VLOOKUP(N7,'[1]Valuation Sheet'!$B:$W,21,FALSE),"")</f>
        <v>4.2732611196572678E-2</v>
      </c>
      <c r="AB7" s="59">
        <f>IFERROR(VLOOKUP(N7,'[1]Valuation Sheet'!$B:$W,17,FALSE),"")</f>
        <v>8.5465222393146245E-3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40</v>
      </c>
      <c r="L8" s="28">
        <f t="shared" si="6"/>
        <v>22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54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31</v>
      </c>
      <c r="J10" s="28">
        <f t="shared" si="4"/>
        <v>42</v>
      </c>
      <c r="K10" s="28">
        <f t="shared" si="5"/>
        <v>15</v>
      </c>
      <c r="L10" s="28">
        <f t="shared" si="6"/>
        <v>33</v>
      </c>
      <c r="M10" s="28"/>
      <c r="N10" s="33" t="s">
        <v>23</v>
      </c>
      <c r="O10" s="55" t="str">
        <f>IFERROR(VLOOKUP(N10,'[1]Valuation Sheet'!$B:$W,7,FALSE),"")</f>
        <v>2.60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5.4255448102673478</v>
      </c>
      <c r="Y10" s="51">
        <f t="shared" si="8"/>
        <v>0.13218728657735768</v>
      </c>
      <c r="Z10" s="52">
        <f t="shared" si="0"/>
        <v>9.6115384615384589E-2</v>
      </c>
      <c r="AA10" s="58">
        <f>IFERROR(VLOOKUP(N10,'[1]Valuation Sheet'!$B:$W,21,FALSE),"")</f>
        <v>0.92749540193935576</v>
      </c>
      <c r="AB10" s="59">
        <f>IFERROR(VLOOKUP(N10,'[1]Valuation Sheet'!$B:$W,17,FALSE),"")</f>
        <v>0.18549908038787111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54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62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5</v>
      </c>
      <c r="J12" s="28">
        <f t="shared" si="4"/>
        <v>8</v>
      </c>
      <c r="K12" s="28">
        <f t="shared" si="5"/>
        <v>22</v>
      </c>
      <c r="L12" s="28">
        <f t="shared" si="6"/>
        <v>11</v>
      </c>
      <c r="M12" s="28"/>
      <c r="N12" s="33" t="s">
        <v>25</v>
      </c>
      <c r="O12" s="55" t="str">
        <f>IFERROR(VLOOKUP(N12,'[1]Valuation Sheet'!$B:$W,7,FALSE),"")</f>
        <v>6.10</v>
      </c>
      <c r="P12" s="51">
        <f>IFERROR(VLOOKUP(N12,'[1]Price List'!$B:$Y,MATCH("CLOSE",'[1]Price List'!$6:$6,0)-1,FALSE)/VLOOKUP(N12,'[1]Price List'!$B:$D,MATCH("PCLOSE",'[1]Price List'!$6:$6,0)-1,FALSE)-1,"")</f>
        <v>-1.6129032258064613E-2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2.1729000708864672</v>
      </c>
      <c r="Y12" s="51">
        <f t="shared" si="8"/>
        <v>0.41104008222438571</v>
      </c>
      <c r="Z12" s="52">
        <f t="shared" si="0"/>
        <v>7.9527868852459035E-2</v>
      </c>
      <c r="AA12" s="58">
        <f>IFERROR(VLOOKUP(N12,'[1]Valuation Sheet'!$B:$W,21,FALSE),"")</f>
        <v>3.0821478122745649</v>
      </c>
      <c r="AB12" s="59">
        <f>IFERROR(VLOOKUP(N12,'[1]Valuation Sheet'!$B:$W,17,FALSE),"")</f>
        <v>0.61642956245491298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68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16</v>
      </c>
      <c r="J13" s="28">
        <f t="shared" si="4"/>
        <v>7</v>
      </c>
      <c r="K13" s="28">
        <f t="shared" si="5"/>
        <v>61</v>
      </c>
      <c r="L13" s="28">
        <f t="shared" si="6"/>
        <v>16</v>
      </c>
      <c r="M13" s="28"/>
      <c r="N13" s="33" t="s">
        <v>26</v>
      </c>
      <c r="O13" s="55" t="str">
        <f>IFERROR(VLOOKUP(N13,'[1]Valuation Sheet'!$B:$W,7,FALSE),"")</f>
        <v>7.20</v>
      </c>
      <c r="P13" s="51">
        <f>IFERROR(VLOOKUP(N13,'[1]Price List'!$B:$Y,MATCH("CLOSE",'[1]Price List'!$6:$6,0)-1,FALSE)/VLOOKUP(N13,'[1]Price List'!$B:$D,MATCH("PCLOSE",'[1]Price List'!$6:$6,0)-1,FALSE)-1,"")</f>
        <v>-9.9999999999999978E-2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3.5295735396694297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2.2701563104968234</v>
      </c>
      <c r="AB13" s="59">
        <f>IFERROR(VLOOKUP(N13,'[1]Valuation Sheet'!$B:$W,17,FALSE),"")</f>
        <v>0.45403126209936473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64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11</v>
      </c>
      <c r="J14" s="28">
        <f t="shared" si="4"/>
        <v>14</v>
      </c>
      <c r="K14" s="28">
        <f t="shared" si="5"/>
        <v>39</v>
      </c>
      <c r="L14" s="28">
        <f t="shared" si="6"/>
        <v>15</v>
      </c>
      <c r="M14" s="28"/>
      <c r="N14" s="33" t="s">
        <v>27</v>
      </c>
      <c r="O14" s="55" t="str">
        <f>IFERROR(VLOOKUP(N14,'[1]Valuation Sheet'!$B:$W,7,FALSE),"")</f>
        <v>5.40</v>
      </c>
      <c r="P14" s="51">
        <f>IFERROR(VLOOKUP(N14,'[1]Price List'!$B:$Y,MATCH("CLOSE",'[1]Price List'!$6:$6,0)-1,FALSE)/VLOOKUP(N14,'[1]Price List'!$B:$D,MATCH("PCLOSE",'[1]Price List'!$6:$6,0)-1,FALSE)-1,"")</f>
        <v>-3.5714285714285587E-2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3.1601611032526602</v>
      </c>
      <c r="Y14" s="51">
        <f t="shared" si="8"/>
        <v>0.29454482707619495</v>
      </c>
      <c r="Z14" s="52">
        <f t="shared" si="0"/>
        <v>4.6011111111111114E-2</v>
      </c>
      <c r="AA14" s="58">
        <f>IFERROR(VLOOKUP(N14,'[1]Valuation Sheet'!$B:$W,21,FALSE),"")</f>
        <v>2.4161681567573128</v>
      </c>
      <c r="AB14" s="59">
        <f>IFERROR(VLOOKUP(N14,'[1]Valuation Sheet'!$B:$W,17,FALSE),"")</f>
        <v>0.48323363135146247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65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4</v>
      </c>
      <c r="J15" s="28">
        <f t="shared" si="4"/>
        <v>6</v>
      </c>
      <c r="K15" s="28">
        <f t="shared" si="5"/>
        <v>30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1.61</v>
      </c>
      <c r="P15" s="51">
        <f>IFERROR(VLOOKUP(N15,'[1]Price List'!$B:$Y,MATCH("CLOSE",'[1]Price List'!$6:$6,0)-1,FALSE)/VLOOKUP(N15,'[1]Price List'!$B:$D,MATCH("PCLOSE",'[1]Price List'!$6:$6,0)-1,FALSE)-1,"")</f>
        <v>-3.59281437125748E-2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2.1664069912880812</v>
      </c>
      <c r="Y15" s="51">
        <f t="shared" si="8"/>
        <v>0.47258611111111187</v>
      </c>
      <c r="Z15" s="52">
        <f t="shared" si="0"/>
        <v>6.2133540372670791E-2</v>
      </c>
      <c r="AA15" s="58">
        <f>IFERROR(VLOOKUP(N15,'[1]Valuation Sheet'!$B:$W,21,FALSE),"")</f>
        <v>5.2579842886453614</v>
      </c>
      <c r="AB15" s="59">
        <f>IFERROR(VLOOKUP(N15,'[1]Valuation Sheet'!$B:$W,17,FALSE),"")</f>
        <v>1.0515968577290726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6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6</v>
      </c>
      <c r="J16" s="28">
        <f t="shared" si="4"/>
        <v>5</v>
      </c>
      <c r="K16" s="28">
        <f t="shared" si="5"/>
        <v>28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1.60</v>
      </c>
      <c r="P16" s="51">
        <f>IFERROR(VLOOKUP(N16,'[1]Price List'!$B:$Y,MATCH("CLOSE",'[1]Price List'!$6:$6,0)-1,FALSE)/VLOOKUP(N16,'[1]Price List'!$B:$D,MATCH("PCLOSE",'[1]Price List'!$6:$6,0)-1,FALSE)-1,"")</f>
        <v>4.5751633986928164E-2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2.3335848021700119</v>
      </c>
      <c r="Y16" s="51">
        <f t="shared" si="8"/>
        <v>0.51387687217856359</v>
      </c>
      <c r="Z16" s="52">
        <f t="shared" si="0"/>
        <v>6.9046874999999994E-2</v>
      </c>
      <c r="AA16" s="58">
        <f>IFERROR(VLOOKUP(N16,'[1]Valuation Sheet'!$B:$W,21,FALSE),"")</f>
        <v>3.9528333377793938</v>
      </c>
      <c r="AB16" s="59">
        <f>IFERROR(VLOOKUP(N16,'[1]Valuation Sheet'!$B:$W,17,FALSE),"")</f>
        <v>0.79056666755587868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35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29</v>
      </c>
      <c r="J17" s="28">
        <f t="shared" si="4"/>
        <v>19</v>
      </c>
      <c r="K17" s="28">
        <f t="shared" si="5"/>
        <v>12</v>
      </c>
      <c r="L17" s="28">
        <f t="shared" si="6"/>
        <v>46</v>
      </c>
      <c r="M17" s="28"/>
      <c r="N17" s="33" t="s">
        <v>30</v>
      </c>
      <c r="O17" s="55" t="str">
        <f>IFERROR(VLOOKUP(N17,'[1]Valuation Sheet'!$B:$W,7,FALSE),"")</f>
        <v>28.00</v>
      </c>
      <c r="P17" s="51">
        <f>IFERROR(VLOOKUP(N17,'[1]Price List'!$B:$Y,MATCH("CLOSE",'[1]Price List'!$6:$6,0)-1,FALSE)/VLOOKUP(N17,'[1]Price List'!$B:$D,MATCH("PCLOSE",'[1]Price List'!$6:$6,0)-1,FALSE)-1,"")</f>
        <v>0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5.240412027108432</v>
      </c>
      <c r="Y17" s="51">
        <f t="shared" si="8"/>
        <v>0.2159675182454005</v>
      </c>
      <c r="Z17" s="52">
        <f t="shared" si="0"/>
        <v>9.7767857142857142E-2</v>
      </c>
      <c r="AA17" s="58">
        <f>IFERROR(VLOOKUP(N17,'[1]Valuation Sheet'!$B:$W,21,FALSE),"")</f>
        <v>0.37844641376548993</v>
      </c>
      <c r="AB17" s="59">
        <f>IFERROR(VLOOKUP(N17,'[1]Valuation Sheet'!$B:$W,17,FALSE),"")</f>
        <v>7.5689282753097942E-2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45</v>
      </c>
      <c r="J18" s="28">
        <f t="shared" si="4"/>
        <v>22</v>
      </c>
      <c r="K18" s="28">
        <f t="shared" si="5"/>
        <v>43</v>
      </c>
      <c r="L18" s="28">
        <f t="shared" si="6"/>
        <v>55</v>
      </c>
      <c r="M18" s="28"/>
      <c r="N18" s="33" t="s">
        <v>31</v>
      </c>
      <c r="O18" s="55" t="str">
        <f>IFERROR(VLOOKUP(N18,'[1]Valuation Sheet'!$B:$W,7,FALSE),"")</f>
        <v>38.10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7.762781507289942</v>
      </c>
      <c r="Y18" s="51">
        <f t="shared" si="8"/>
        <v>0.19130345394736845</v>
      </c>
      <c r="Z18" s="52">
        <f t="shared" si="0"/>
        <v>3.984383202099738E-2</v>
      </c>
      <c r="AA18" s="58">
        <f>IFERROR(VLOOKUP(N18,'[1]Valuation Sheet'!$B:$W,21,FALSE),"")</f>
        <v>-4.8749000361683392E-2</v>
      </c>
      <c r="AB18" s="59">
        <f>IFERROR(VLOOKUP(N18,'[1]Valuation Sheet'!$B:$W,17,FALSE),"")</f>
        <v>-9.7498000723367229E-3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9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36</v>
      </c>
      <c r="J19" s="28">
        <f t="shared" si="4"/>
        <v>41</v>
      </c>
      <c r="K19" s="28">
        <f t="shared" si="5"/>
        <v>52</v>
      </c>
      <c r="L19" s="28">
        <f t="shared" si="6"/>
        <v>35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2.2222222222222143E-2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10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7</v>
      </c>
      <c r="J20" s="28">
        <f t="shared" si="4"/>
        <v>10</v>
      </c>
      <c r="K20" s="28">
        <f t="shared" si="5"/>
        <v>4</v>
      </c>
      <c r="L20" s="28">
        <f t="shared" si="6"/>
        <v>13</v>
      </c>
      <c r="M20" s="28"/>
      <c r="N20" s="33" t="s">
        <v>33</v>
      </c>
      <c r="O20" s="55" t="str">
        <f>IFERROR(VLOOKUP(N20,'[1]Valuation Sheet'!$B:$W,7,FALSE),"")</f>
        <v>6.00</v>
      </c>
      <c r="P20" s="51">
        <f>IFERROR(VLOOKUP(N20,'[1]Price List'!$B:$Y,MATCH("CLOSE",'[1]Price List'!$6:$6,0)-1,FALSE)/VLOOKUP(N20,'[1]Price List'!$B:$D,MATCH("PCLOSE",'[1]Price List'!$6:$6,0)-1,FALSE)-1,"")</f>
        <v>1.6949152542372836E-2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2.3845542474042665</v>
      </c>
      <c r="Y20" s="51">
        <f t="shared" si="8"/>
        <v>0.38629416678952277</v>
      </c>
      <c r="Z20" s="52">
        <f t="shared" si="0"/>
        <v>0.14169999999999999</v>
      </c>
      <c r="AA20" s="58">
        <f>IFERROR(VLOOKUP(N20,'[1]Valuation Sheet'!$B:$W,21,FALSE),"")</f>
        <v>2.7378969582599431</v>
      </c>
      <c r="AB20" s="59">
        <f>IFERROR(VLOOKUP(N20,'[1]Valuation Sheet'!$B:$W,17,FALSE),"")</f>
        <v>0.54757939165198866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48</v>
      </c>
      <c r="J21" s="28">
        <f t="shared" si="4"/>
        <v>49</v>
      </c>
      <c r="K21" s="28">
        <f t="shared" si="5"/>
        <v>61</v>
      </c>
      <c r="L21" s="28">
        <f t="shared" si="6"/>
        <v>48</v>
      </c>
      <c r="M21" s="28"/>
      <c r="N21" s="33" t="s">
        <v>34</v>
      </c>
      <c r="O21" s="55" t="str">
        <f>IFERROR(VLOOKUP(N21,'[1]Valuation Sheet'!$B:$W,7,FALSE),"")</f>
        <v>6.90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8.3786671604996403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0.34912979946694578</v>
      </c>
      <c r="AB21" s="59">
        <f>IFERROR(VLOOKUP(N21,'[1]Valuation Sheet'!$B:$W,17,FALSE),"")</f>
        <v>6.9825959893389244E-2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40</v>
      </c>
      <c r="J22" s="28">
        <f t="shared" si="4"/>
        <v>39</v>
      </c>
      <c r="K22" s="28">
        <f t="shared" si="5"/>
        <v>61</v>
      </c>
      <c r="L22" s="28">
        <f t="shared" si="6"/>
        <v>30</v>
      </c>
      <c r="M22" s="28"/>
      <c r="N22" s="33" t="s">
        <v>35</v>
      </c>
      <c r="O22" s="55" t="str">
        <f>IFERROR(VLOOKUP(N22,'[1]Valuation Sheet'!$B:$W,7,FALSE),"")</f>
        <v>0.60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6.9586887320444397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1.1918530196033301</v>
      </c>
      <c r="AB22" s="59">
        <f>IFERROR(VLOOKUP(N22,'[1]Valuation Sheet'!$B:$W,17,FALSE),"")</f>
        <v>0.23837060392066611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59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1</v>
      </c>
      <c r="L23" s="28">
        <f t="shared" si="6"/>
        <v>28</v>
      </c>
      <c r="M23" s="28"/>
      <c r="N23" s="33" t="s">
        <v>36</v>
      </c>
      <c r="O23" s="55" t="str">
        <f>IFERROR(VLOOKUP(N23,'[1]Valuation Sheet'!$B:$W,7,FALSE),"")</f>
        <v>18.25</v>
      </c>
      <c r="P23" s="51">
        <f>IFERROR(VLOOKUP(N23,'[1]Price List'!$B:$Y,MATCH("CLOSE",'[1]Price List'!$6:$6,0)-1,FALSE)/VLOOKUP(N23,'[1]Price List'!$B:$D,MATCH("PCLOSE",'[1]Price List'!$6:$6,0)-1,FALSE)-1,"")</f>
        <v>-2.732240437158473E-3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3.2340785889468591</v>
      </c>
      <c r="Y23" s="51">
        <f t="shared" si="8"/>
        <v>0.33478260869565218</v>
      </c>
      <c r="Z23" s="52">
        <f t="shared" si="0"/>
        <v>0.15338630136986303</v>
      </c>
      <c r="AA23" s="58">
        <f>IFERROR(VLOOKUP(N23,'[1]Valuation Sheet'!$B:$W,21,FALSE),"")</f>
        <v>1.4997971532094372</v>
      </c>
      <c r="AB23" s="59">
        <f>IFERROR(VLOOKUP(N23,'[1]Valuation Sheet'!$B:$W,17,FALSE),"")</f>
        <v>0.29995943064188735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54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</v>
      </c>
      <c r="L25" s="28">
        <f t="shared" si="6"/>
        <v>63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57</v>
      </c>
      <c r="J26" s="28">
        <f t="shared" si="4"/>
        <v>52</v>
      </c>
      <c r="K26" s="28">
        <f t="shared" si="5"/>
        <v>42</v>
      </c>
      <c r="L26" s="28">
        <f t="shared" si="6"/>
        <v>56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62</v>
      </c>
      <c r="J27" s="28">
        <f t="shared" si="4"/>
        <v>61</v>
      </c>
      <c r="K27" s="28">
        <f t="shared" si="5"/>
        <v>61</v>
      </c>
      <c r="L27" s="28">
        <f t="shared" si="6"/>
        <v>67</v>
      </c>
      <c r="M27" s="28"/>
      <c r="N27" s="33" t="s">
        <v>40</v>
      </c>
      <c r="O27" s="55" t="str">
        <f>IFERROR(VLOOKUP(N27,'[1]Valuation Sheet'!$B:$W,7,FALSE),"")</f>
        <v>12.00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37.399777044530374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-0.63753206587011002</v>
      </c>
      <c r="AB27" s="59">
        <f>IFERROR(VLOOKUP(N27,'[1]Valuation Sheet'!$B:$W,17,FALSE),"")</f>
        <v>-0.127506413174022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35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51</v>
      </c>
      <c r="J28" s="28">
        <f t="shared" si="4"/>
        <v>59</v>
      </c>
      <c r="K28" s="28">
        <f t="shared" si="5"/>
        <v>35</v>
      </c>
      <c r="L28" s="28">
        <f t="shared" si="6"/>
        <v>57</v>
      </c>
      <c r="M28" s="28"/>
      <c r="N28" s="33" t="s">
        <v>41</v>
      </c>
      <c r="O28" s="55" t="str">
        <f>IFERROR(VLOOKUP(N28,'[1]Valuation Sheet'!$B:$W,7,FALSE),"")</f>
        <v>50.00</v>
      </c>
      <c r="P28" s="51">
        <f>IFERROR(VLOOKUP(N28,'[1]Price List'!$B:$Y,MATCH("CLOSE",'[1]Price List'!$6:$6,0)-1,FALSE)/VLOOKUP(N28,'[1]Price List'!$B:$D,MATCH("PCLOSE",'[1]Price List'!$6:$6,0)-1,FALSE)-1,"")</f>
        <v>0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9.3767923290369666</v>
      </c>
      <c r="Y28" s="51">
        <f t="shared" si="8"/>
        <v>1.7882426470588221E-2</v>
      </c>
      <c r="Z28" s="52">
        <f t="shared" si="0"/>
        <v>5.1707999999999997E-2</v>
      </c>
      <c r="AA28" s="58">
        <f>IFERROR(VLOOKUP(N28,'[1]Valuation Sheet'!$B:$W,21,FALSE),"")</f>
        <v>-0.17377746840924668</v>
      </c>
      <c r="AB28" s="59">
        <f>IFERROR(VLOOKUP(N28,'[1]Valuation Sheet'!$B:$W,17,FALSE),"")</f>
        <v>-3.4755493681849381E-2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54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5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63</v>
      </c>
      <c r="J30" s="28">
        <f t="shared" si="4"/>
        <v>57</v>
      </c>
      <c r="K30" s="28">
        <f t="shared" si="5"/>
        <v>14</v>
      </c>
      <c r="L30" s="28">
        <f t="shared" si="6"/>
        <v>45</v>
      </c>
      <c r="M30" s="28"/>
      <c r="N30" s="33" t="s">
        <v>43</v>
      </c>
      <c r="O30" s="55" t="str">
        <f>IFERROR(VLOOKUP(N30,'[1]Valuation Sheet'!$B:$W,7,FALSE),"")</f>
        <v>13.00</v>
      </c>
      <c r="P30" s="51">
        <f>IFERROR(VLOOKUP(N30,'[1]Price List'!$B:$Y,MATCH("CLOSE",'[1]Price List'!$6:$6,0)-1,FALSE)/VLOOKUP(N30,'[1]Price List'!$B:$D,MATCH("PCLOSE",'[1]Price List'!$6:$6,0)-1,FALSE)-1,"")</f>
        <v>5.2631578947368363E-2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53.511588117442912</v>
      </c>
      <c r="Y30" s="51">
        <f t="shared" si="8"/>
        <v>3.6347792998477929E-2</v>
      </c>
      <c r="Z30" s="52">
        <f t="shared" si="0"/>
        <v>9.6153846153846159E-2</v>
      </c>
      <c r="AA30" s="58">
        <f>IFERROR(VLOOKUP(N30,'[1]Valuation Sheet'!$B:$W,21,FALSE),"")</f>
        <v>0.40146223965146199</v>
      </c>
      <c r="AB30" s="59">
        <f>IFERROR(VLOOKUP(N30,'[1]Valuation Sheet'!$B:$W,17,FALSE),"")</f>
        <v>8.0292447930292443E-2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52</v>
      </c>
      <c r="J31" s="28">
        <f t="shared" si="4"/>
        <v>43</v>
      </c>
      <c r="K31" s="28">
        <f t="shared" si="5"/>
        <v>16</v>
      </c>
      <c r="L31" s="28">
        <f t="shared" si="6"/>
        <v>61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60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55</v>
      </c>
      <c r="J32" s="28" t="str">
        <f t="shared" si="4"/>
        <v/>
      </c>
      <c r="K32" s="28">
        <f t="shared" si="5"/>
        <v>10</v>
      </c>
      <c r="L32" s="28">
        <f t="shared" si="6"/>
        <v>62</v>
      </c>
      <c r="M32" s="28"/>
      <c r="N32" s="33" t="s">
        <v>45</v>
      </c>
      <c r="O32" s="55" t="str">
        <f>IFERROR(VLOOKUP(N32,'[1]Valuation Sheet'!$B:$W,7,FALSE),"")</f>
        <v>14.30</v>
      </c>
      <c r="P32" s="51">
        <f>IFERROR(VLOOKUP(N32,'[1]Price List'!$B:$Y,MATCH("CLOSE",'[1]Price List'!$6:$6,0)-1,FALSE)/VLOOKUP(N32,'[1]Price List'!$B:$D,MATCH("PCLOSE",'[1]Price List'!$6:$6,0)-1,FALSE)-1,"")</f>
        <v>-6.9444444444444198E-3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17.460402773335137</v>
      </c>
      <c r="Y32" s="51" t="str">
        <f t="shared" si="8"/>
        <v/>
      </c>
      <c r="Z32" s="52">
        <f t="shared" si="0"/>
        <v>0.10187937062937062</v>
      </c>
      <c r="AA32" s="58">
        <f>IFERROR(VLOOKUP(N32,'[1]Valuation Sheet'!$B:$W,21,FALSE),"")</f>
        <v>-0.32712658721832577</v>
      </c>
      <c r="AB32" s="59">
        <f>IFERROR(VLOOKUP(N32,'[1]Valuation Sheet'!$B:$W,17,FALSE),"")</f>
        <v>-6.5425317443665199E-2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54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39</v>
      </c>
      <c r="J34" s="28">
        <f t="shared" si="4"/>
        <v>28</v>
      </c>
      <c r="K34" s="28">
        <f t="shared" si="5"/>
        <v>25</v>
      </c>
      <c r="L34" s="28">
        <f t="shared" si="6"/>
        <v>36</v>
      </c>
      <c r="M34" s="28"/>
      <c r="N34" s="33" t="s">
        <v>47</v>
      </c>
      <c r="O34" s="55" t="str">
        <f>IFERROR(VLOOKUP(N34,'[1]Valuation Sheet'!$B:$W,7,FALSE),"")</f>
        <v>6.85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6.4336651109540144</v>
      </c>
      <c r="Y34" s="51">
        <f t="shared" si="8"/>
        <v>0.17553807344021954</v>
      </c>
      <c r="Z34" s="52">
        <f t="shared" si="0"/>
        <v>7.7682481751824822E-2</v>
      </c>
      <c r="AA34" s="58">
        <f>IFERROR(VLOOKUP(N34,'[1]Valuation Sheet'!$B:$W,21,FALSE),"")</f>
        <v>0.75502288023762554</v>
      </c>
      <c r="AB34" s="59">
        <f>IFERROR(VLOOKUP(N34,'[1]Valuation Sheet'!$B:$W,17,FALSE),"")</f>
        <v>0.15100457604752515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18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54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38</v>
      </c>
      <c r="J37" s="28">
        <f t="shared" si="4"/>
        <v>48</v>
      </c>
      <c r="K37" s="28">
        <f t="shared" si="5"/>
        <v>26</v>
      </c>
      <c r="L37" s="28">
        <f t="shared" si="6"/>
        <v>47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54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26</v>
      </c>
      <c r="J39" s="28">
        <f t="shared" si="10"/>
        <v>50</v>
      </c>
      <c r="K39" s="28">
        <f t="shared" si="11"/>
        <v>47</v>
      </c>
      <c r="L39" s="28">
        <f t="shared" si="12"/>
        <v>29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61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23</v>
      </c>
      <c r="J40" s="28">
        <f t="shared" si="10"/>
        <v>4</v>
      </c>
      <c r="K40" s="28">
        <f t="shared" si="11"/>
        <v>46</v>
      </c>
      <c r="L40" s="28">
        <f t="shared" si="12"/>
        <v>20</v>
      </c>
      <c r="M40" s="28"/>
      <c r="N40" s="33" t="s">
        <v>53</v>
      </c>
      <c r="O40" s="55" t="str">
        <f>IFERROR(VLOOKUP(N40,'[1]Valuation Sheet'!$B:$W,7,FALSE),"")</f>
        <v>0.93</v>
      </c>
      <c r="P40" s="51">
        <f>IFERROR(VLOOKUP(N40,'[1]Price List'!$B:$Y,MATCH("CLOSE",'[1]Price List'!$6:$6,0)-1,FALSE)/VLOOKUP(N40,'[1]Price List'!$B:$D,MATCH("PCLOSE",'[1]Price List'!$6:$6,0)-1,FALSE)-1,"")</f>
        <v>-1.0638297872340274E-2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4.7777630746720448</v>
      </c>
      <c r="Y40" s="51">
        <f t="shared" si="8"/>
        <v>0.53412755874927198</v>
      </c>
      <c r="Z40" s="52">
        <f t="shared" si="9"/>
        <v>3.224516129032258E-2</v>
      </c>
      <c r="AA40" s="58">
        <f>IFERROR(VLOOKUP(N40,'[1]Valuation Sheet'!$B:$W,21,FALSE),"")</f>
        <v>1.9507282561088348</v>
      </c>
      <c r="AB40" s="59">
        <f>IFERROR(VLOOKUP(N40,'[1]Valuation Sheet'!$B:$W,17,FALSE),"")</f>
        <v>0.39014565122176692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35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12</v>
      </c>
      <c r="J41" s="28" t="str">
        <f t="shared" si="10"/>
        <v/>
      </c>
      <c r="K41" s="28">
        <f t="shared" si="11"/>
        <v>8</v>
      </c>
      <c r="L41" s="28">
        <f t="shared" si="12"/>
        <v>10</v>
      </c>
      <c r="M41" s="28"/>
      <c r="N41" s="33" t="s">
        <v>54</v>
      </c>
      <c r="O41" s="55" t="str">
        <f>IFERROR(VLOOKUP(N41,'[1]Valuation Sheet'!$B:$W,7,FALSE),"")</f>
        <v>5.75</v>
      </c>
      <c r="P41" s="51">
        <f>IFERROR(VLOOKUP(N41,'[1]Price List'!$B:$Y,MATCH("CLOSE",'[1]Price List'!$6:$6,0)-1,FALSE)/VLOOKUP(N41,'[1]Price List'!$B:$D,MATCH("PCLOSE",'[1]Price List'!$6:$6,0)-1,FALSE)-1,"")</f>
        <v>0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3.2223717444627153</v>
      </c>
      <c r="Y41" s="51" t="str">
        <f t="shared" si="8"/>
        <v/>
      </c>
      <c r="Z41" s="52">
        <f t="shared" si="9"/>
        <v>0.11297391304347826</v>
      </c>
      <c r="AA41" s="58">
        <f>IFERROR(VLOOKUP(N41,'[1]Valuation Sheet'!$B:$W,21,FALSE),"")</f>
        <v>3.5943222862749238</v>
      </c>
      <c r="AB41" s="59">
        <f>IFERROR(VLOOKUP(N41,'[1]Valuation Sheet'!$B:$W,17,FALSE),"")</f>
        <v>0.71886445725498471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60</v>
      </c>
      <c r="J42" s="28">
        <f t="shared" si="10"/>
        <v>53</v>
      </c>
      <c r="K42" s="28">
        <f t="shared" si="11"/>
        <v>50</v>
      </c>
      <c r="L42" s="28">
        <f t="shared" si="12"/>
        <v>65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54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35</v>
      </c>
      <c r="J44" s="28">
        <f t="shared" si="10"/>
        <v>17</v>
      </c>
      <c r="K44" s="28">
        <f t="shared" si="11"/>
        <v>13</v>
      </c>
      <c r="L44" s="28">
        <f t="shared" si="12"/>
        <v>37</v>
      </c>
      <c r="M44" s="28"/>
      <c r="N44" s="33" t="s">
        <v>57</v>
      </c>
      <c r="O44" s="55" t="str">
        <f>IFERROR(VLOOKUP(N44,'[1]Valuation Sheet'!$B:$W,7,FALSE),"")</f>
        <v>20.60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5.8823714298755299</v>
      </c>
      <c r="Y44" s="51">
        <f t="shared" si="8"/>
        <v>0.25681039562289582</v>
      </c>
      <c r="Z44" s="52">
        <f t="shared" si="9"/>
        <v>9.7584951456310673E-2</v>
      </c>
      <c r="AA44" s="58">
        <f>IFERROR(VLOOKUP(N44,'[1]Valuation Sheet'!$B:$W,21,FALSE),"")</f>
        <v>0.72267996666734646</v>
      </c>
      <c r="AB44" s="59">
        <f>IFERROR(VLOOKUP(N44,'[1]Valuation Sheet'!$B:$W,17,FALSE),"")</f>
        <v>0.14453599333346934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54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5</v>
      </c>
      <c r="L46" s="28">
        <f t="shared" si="12"/>
        <v>52</v>
      </c>
      <c r="M46" s="28"/>
      <c r="N46" s="33" t="s">
        <v>59</v>
      </c>
      <c r="O46" s="55" t="str">
        <f>IFERROR(VLOOKUP(N46,'[1]Valuation Sheet'!$B:$W,7,FALSE),"")</f>
        <v>1.56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7.6080415061111335</v>
      </c>
      <c r="Y46" s="51">
        <f t="shared" si="8"/>
        <v>0.1678977272727272</v>
      </c>
      <c r="Z46" s="52">
        <f t="shared" si="9"/>
        <v>0.12819551282051284</v>
      </c>
      <c r="AA46" s="58">
        <f>IFERROR(VLOOKUP(N46,'[1]Valuation Sheet'!$B:$W,21,FALSE),"")</f>
        <v>4.5938454140179719E-2</v>
      </c>
      <c r="AB46" s="59">
        <f>IFERROR(VLOOKUP(N46,'[1]Valuation Sheet'!$B:$W,17,FALSE),"")</f>
        <v>9.1876908280359437E-3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54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35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58</v>
      </c>
      <c r="J48" s="28">
        <f t="shared" si="10"/>
        <v>56</v>
      </c>
      <c r="K48" s="28">
        <f t="shared" si="11"/>
        <v>48</v>
      </c>
      <c r="L48" s="28">
        <f t="shared" si="12"/>
        <v>64</v>
      </c>
      <c r="M48" s="28"/>
      <c r="N48" s="33" t="s">
        <v>61</v>
      </c>
      <c r="O48" s="55" t="str">
        <f>IFERROR(VLOOKUP(N48,'[1]Valuation Sheet'!$B:$W,7,FALSE),"")</f>
        <v>11.40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29.847358890415926</v>
      </c>
      <c r="Y48" s="51">
        <f t="shared" si="8"/>
        <v>4.0538071315996793E-2</v>
      </c>
      <c r="Z48" s="52">
        <f t="shared" si="9"/>
        <v>1.9973684210526317E-2</v>
      </c>
      <c r="AA48" s="58">
        <f>IFERROR(VLOOKUP(N48,'[1]Valuation Sheet'!$B:$W,21,FALSE),"")</f>
        <v>-0.42050661238384457</v>
      </c>
      <c r="AB48" s="59">
        <f>IFERROR(VLOOKUP(N48,'[1]Valuation Sheet'!$B:$W,17,FALSE),"")</f>
        <v>-8.4101322476768936E-2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1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64</v>
      </c>
      <c r="J49" s="28" t="str">
        <f t="shared" si="10"/>
        <v/>
      </c>
      <c r="K49" s="28">
        <f t="shared" si="11"/>
        <v>51</v>
      </c>
      <c r="L49" s="28">
        <f t="shared" si="12"/>
        <v>69</v>
      </c>
      <c r="M49" s="28"/>
      <c r="N49" s="33" t="s">
        <v>62</v>
      </c>
      <c r="O49" s="55" t="str">
        <f>IFERROR(VLOOKUP(N49,'[1]Valuation Sheet'!$B:$W,7,FALSE),"")</f>
        <v>20.35</v>
      </c>
      <c r="P49" s="51">
        <f>IFERROR(VLOOKUP(N49,'[1]Price List'!$B:$Y,MATCH("CLOSE",'[1]Price List'!$6:$6,0)-1,FALSE)/VLOOKUP(N49,'[1]Price List'!$B:$D,MATCH("PCLOSE",'[1]Price List'!$6:$6,0)-1,FALSE)-1,"")</f>
        <v>0.10000000000000009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828.48544504890219</v>
      </c>
      <c r="Y49" s="51" t="str">
        <f t="shared" si="8"/>
        <v/>
      </c>
      <c r="Z49" s="52">
        <f t="shared" si="9"/>
        <v>9.981818181818182E-3</v>
      </c>
      <c r="AA49" s="58">
        <f>IFERROR(VLOOKUP(N49,'[1]Valuation Sheet'!$B:$W,21,FALSE),"")</f>
        <v>-0.78479019955820872</v>
      </c>
      <c r="AB49" s="59">
        <f>IFERROR(VLOOKUP(N49,'[1]Valuation Sheet'!$B:$W,17,FALSE),"")</f>
        <v>-0.1569580399116417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63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24</v>
      </c>
      <c r="J50" s="28">
        <f t="shared" si="10"/>
        <v>32</v>
      </c>
      <c r="K50" s="28">
        <f t="shared" si="11"/>
        <v>6</v>
      </c>
      <c r="L50" s="28">
        <f t="shared" si="12"/>
        <v>39</v>
      </c>
      <c r="M50" s="28"/>
      <c r="N50" s="33" t="s">
        <v>63</v>
      </c>
      <c r="O50" s="55" t="str">
        <f>IFERROR(VLOOKUP(N50,'[1]Valuation Sheet'!$B:$W,7,FALSE),"")</f>
        <v>9.80</v>
      </c>
      <c r="P50" s="51">
        <f>IFERROR(VLOOKUP(N50,'[1]Price List'!$B:$Y,MATCH("CLOSE",'[1]Price List'!$6:$6,0)-1,FALSE)/VLOOKUP(N50,'[1]Price List'!$B:$D,MATCH("PCLOSE",'[1]Price List'!$6:$6,0)-1,FALSE)-1,"")</f>
        <v>-1.9999999999999907E-2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4.8192967487048826</v>
      </c>
      <c r="Y50" s="51">
        <f t="shared" si="8"/>
        <v>0.16278865185185198</v>
      </c>
      <c r="Z50" s="52">
        <f t="shared" si="9"/>
        <v>0.12805102040816324</v>
      </c>
      <c r="AA50" s="58">
        <f>IFERROR(VLOOKUP(N50,'[1]Valuation Sheet'!$B:$W,21,FALSE),"")</f>
        <v>0.64129042829769345</v>
      </c>
      <c r="AB50" s="59">
        <f>IFERROR(VLOOKUP(N50,'[1]Valuation Sheet'!$B:$W,17,FALSE),"")</f>
        <v>0.12825808565953878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8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30</v>
      </c>
      <c r="J51" s="28">
        <f t="shared" si="10"/>
        <v>26</v>
      </c>
      <c r="K51" s="28">
        <f t="shared" si="11"/>
        <v>29</v>
      </c>
      <c r="L51" s="28">
        <f t="shared" si="12"/>
        <v>27</v>
      </c>
      <c r="M51" s="28"/>
      <c r="N51" s="33" t="s">
        <v>64</v>
      </c>
      <c r="O51" s="55" t="str">
        <f>IFERROR(VLOOKUP(N51,'[1]Valuation Sheet'!$B:$W,7,FALSE),"")</f>
        <v>15.60</v>
      </c>
      <c r="P51" s="51">
        <f>IFERROR(VLOOKUP(N51,'[1]Price List'!$B:$Y,MATCH("CLOSE",'[1]Price List'!$6:$6,0)-1,FALSE)/VLOOKUP(N51,'[1]Price List'!$B:$D,MATCH("PCLOSE",'[1]Price List'!$6:$6,0)-1,FALSE)-1,"")</f>
        <v>2.2950819672131084E-2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5.2496935520475629</v>
      </c>
      <c r="Y51" s="51">
        <f t="shared" si="8"/>
        <v>0.18340541231126661</v>
      </c>
      <c r="Z51" s="52">
        <f t="shared" si="9"/>
        <v>6.4138461538461533E-2</v>
      </c>
      <c r="AA51" s="58">
        <f>IFERROR(VLOOKUP(N51,'[1]Valuation Sheet'!$B:$W,21,FALSE),"")</f>
        <v>1.5401357670726061</v>
      </c>
      <c r="AB51" s="59">
        <f>IFERROR(VLOOKUP(N51,'[1]Valuation Sheet'!$B:$W,17,FALSE),"")</f>
        <v>0.30802715341452114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35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25</v>
      </c>
      <c r="J52" s="28">
        <f t="shared" si="10"/>
        <v>58</v>
      </c>
      <c r="K52" s="28">
        <f t="shared" si="11"/>
        <v>32</v>
      </c>
      <c r="L52" s="28">
        <f t="shared" si="12"/>
        <v>3</v>
      </c>
      <c r="M52" s="28"/>
      <c r="N52" s="33" t="s">
        <v>65</v>
      </c>
      <c r="O52" s="55" t="str">
        <f>IFERROR(VLOOKUP(N52,'[1]Valuation Sheet'!$B:$W,7,FALSE),"")</f>
        <v>1.00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4.9207055149216163</v>
      </c>
      <c r="Y52" s="51">
        <f t="shared" si="8"/>
        <v>2.5045537340619307E-2</v>
      </c>
      <c r="Z52" s="52">
        <f t="shared" si="9"/>
        <v>6.0015999999999993E-2</v>
      </c>
      <c r="AA52" s="58">
        <f>IFERROR(VLOOKUP(N52,'[1]Valuation Sheet'!$B:$W,21,FALSE),"")</f>
        <v>4.7524990698745109</v>
      </c>
      <c r="AB52" s="59">
        <f>IFERROR(VLOOKUP(N52,'[1]Valuation Sheet'!$B:$W,17,FALSE),"")</f>
        <v>0.95049981397490235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50</v>
      </c>
      <c r="J53" s="28">
        <f t="shared" si="10"/>
        <v>46</v>
      </c>
      <c r="K53" s="28">
        <f t="shared" si="11"/>
        <v>27</v>
      </c>
      <c r="L53" s="28">
        <f t="shared" si="12"/>
        <v>60</v>
      </c>
      <c r="M53" s="28"/>
      <c r="N53" s="33" t="s">
        <v>66</v>
      </c>
      <c r="O53" s="55" t="str">
        <f>IFERROR(VLOOKUP(N53,'[1]Valuation Sheet'!$B:$W,7,FALSE),"")</f>
        <v>14.00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9.3556848770262029</v>
      </c>
      <c r="Y53" s="51">
        <f t="shared" si="8"/>
        <v>0.12355603074772883</v>
      </c>
      <c r="Z53" s="52">
        <f t="shared" si="9"/>
        <v>7.1385714285714288E-2</v>
      </c>
      <c r="AA53" s="58">
        <f>IFERROR(VLOOKUP(N53,'[1]Valuation Sheet'!$B:$W,21,FALSE),"")</f>
        <v>-0.25077766849331962</v>
      </c>
      <c r="AB53" s="59">
        <f>IFERROR(VLOOKUP(N53,'[1]Valuation Sheet'!$B:$W,17,FALSE),"")</f>
        <v>-5.0155533698663879E-2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35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59</v>
      </c>
      <c r="J54" s="28">
        <f t="shared" si="10"/>
        <v>55</v>
      </c>
      <c r="K54" s="28">
        <f t="shared" si="11"/>
        <v>38</v>
      </c>
      <c r="L54" s="28">
        <f t="shared" si="12"/>
        <v>70</v>
      </c>
      <c r="M54" s="28"/>
      <c r="N54" s="33" t="s">
        <v>67</v>
      </c>
      <c r="O54" s="55" t="str">
        <f>IFERROR(VLOOKUP(N54,'[1]Valuation Sheet'!$B:$W,7,FALSE),"")</f>
        <v>1,270.00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30.749338767933892</v>
      </c>
      <c r="Y54" s="51">
        <f t="shared" si="8"/>
        <v>4.3061784331559508E-2</v>
      </c>
      <c r="Z54" s="52">
        <f t="shared" si="9"/>
        <v>4.6119527559055122E-2</v>
      </c>
      <c r="AA54" s="58">
        <f>IFERROR(VLOOKUP(N54,'[1]Valuation Sheet'!$B:$W,21,FALSE),"")</f>
        <v>-0.79549299928988626</v>
      </c>
      <c r="AB54" s="59">
        <f>IFERROR(VLOOKUP(N54,'[1]Valuation Sheet'!$B:$W,17,FALSE),"")</f>
        <v>-0.15909859985797714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54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61</v>
      </c>
      <c r="J56" s="28" t="str">
        <f t="shared" si="10"/>
        <v/>
      </c>
      <c r="K56" s="28">
        <f t="shared" si="11"/>
        <v>61</v>
      </c>
      <c r="L56" s="28">
        <f t="shared" si="12"/>
        <v>41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34</v>
      </c>
      <c r="J57" s="28">
        <f t="shared" si="10"/>
        <v>54</v>
      </c>
      <c r="K57" s="28">
        <f t="shared" si="11"/>
        <v>31</v>
      </c>
      <c r="L57" s="28">
        <f t="shared" si="12"/>
        <v>44</v>
      </c>
      <c r="M57" s="28"/>
      <c r="N57" s="33" t="s">
        <v>70</v>
      </c>
      <c r="O57" s="55" t="str">
        <f>IFERROR(VLOOKUP(N57,'[1]Valuation Sheet'!$B:$W,7,FALSE),"")</f>
        <v>8.30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5.7723345967120547</v>
      </c>
      <c r="Y57" s="51">
        <f t="shared" si="8"/>
        <v>4.7116733601070881E-2</v>
      </c>
      <c r="Z57" s="52">
        <f t="shared" si="9"/>
        <v>6.0240963855421679E-2</v>
      </c>
      <c r="AA57" s="58">
        <f>IFERROR(VLOOKUP(N57,'[1]Valuation Sheet'!$B:$W,21,FALSE),"")</f>
        <v>0.44168598685193228</v>
      </c>
      <c r="AB57" s="59">
        <f>IFERROR(VLOOKUP(N57,'[1]Valuation Sheet'!$B:$W,17,FALSE),"")</f>
        <v>8.8337197370386367E-2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54</v>
      </c>
      <c r="J58" s="28">
        <f t="shared" si="10"/>
        <v>38</v>
      </c>
      <c r="K58" s="28">
        <f t="shared" si="11"/>
        <v>19</v>
      </c>
      <c r="L58" s="28">
        <f t="shared" si="12"/>
        <v>43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</v>
      </c>
      <c r="L59" s="28">
        <f t="shared" si="12"/>
        <v>66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66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9</v>
      </c>
      <c r="J60" s="28" t="str">
        <f t="shared" si="10"/>
        <v/>
      </c>
      <c r="K60" s="28">
        <f t="shared" si="11"/>
        <v>61</v>
      </c>
      <c r="L60" s="28">
        <f t="shared" si="12"/>
        <v>4</v>
      </c>
      <c r="M60" s="28"/>
      <c r="N60" s="33" t="s">
        <v>73</v>
      </c>
      <c r="O60" s="55" t="str">
        <f>IFERROR(VLOOKUP(N60,'[1]Valuation Sheet'!$B:$W,7,FALSE),"")</f>
        <v>0.23</v>
      </c>
      <c r="P60" s="51">
        <f>IFERROR(VLOOKUP(N60,'[1]Price List'!$B:$Y,MATCH("CLOSE",'[1]Price List'!$6:$6,0)-1,FALSE)/VLOOKUP(N60,'[1]Price List'!$B:$D,MATCH("PCLOSE",'[1]Price List'!$6:$6,0)-1,FALSE)-1,"")</f>
        <v>-4.166666666666663E-2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2.8251222441893606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4.5084530543549812</v>
      </c>
      <c r="AB60" s="59">
        <f>IFERROR(VLOOKUP(N60,'[1]Valuation Sheet'!$B:$W,17,FALSE),"")</f>
        <v>0.90169061087099633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54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17</v>
      </c>
      <c r="J62" s="28">
        <f t="shared" si="10"/>
        <v>12</v>
      </c>
      <c r="K62" s="28">
        <f t="shared" si="11"/>
        <v>61</v>
      </c>
      <c r="L62" s="28">
        <f t="shared" si="12"/>
        <v>5</v>
      </c>
      <c r="M62" s="28"/>
      <c r="N62" s="33" t="s">
        <v>75</v>
      </c>
      <c r="O62" s="55" t="str">
        <f>IFERROR(VLOOKUP(N62,'[1]Valuation Sheet'!$B:$W,7,FALSE),"")</f>
        <v>1.46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3.7069702291281148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4.4193622183668966</v>
      </c>
      <c r="AB62" s="59">
        <f>IFERROR(VLOOKUP(N62,'[1]Valuation Sheet'!$B:$W,17,FALSE),"")</f>
        <v>0.88387244367337936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54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2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41</v>
      </c>
      <c r="J64" s="28">
        <f t="shared" si="10"/>
        <v>23</v>
      </c>
      <c r="K64" s="28">
        <f t="shared" si="11"/>
        <v>41</v>
      </c>
      <c r="L64" s="28">
        <f t="shared" si="12"/>
        <v>40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9.8619329388560217E-2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43</v>
      </c>
      <c r="J65" s="28">
        <f t="shared" si="10"/>
        <v>36</v>
      </c>
      <c r="K65" s="28">
        <f t="shared" si="11"/>
        <v>49</v>
      </c>
      <c r="L65" s="28">
        <f t="shared" si="12"/>
        <v>49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56</v>
      </c>
      <c r="J66" s="28">
        <f t="shared" si="10"/>
        <v>45</v>
      </c>
      <c r="K66" s="28">
        <f t="shared" si="11"/>
        <v>36</v>
      </c>
      <c r="L66" s="28">
        <f t="shared" si="12"/>
        <v>59</v>
      </c>
      <c r="M66" s="28"/>
      <c r="N66" s="33" t="s">
        <v>79</v>
      </c>
      <c r="O66" s="55" t="str">
        <f>IFERROR(VLOOKUP(N66,'[1]Valuation Sheet'!$B:$W,7,FALSE),"")</f>
        <v>4.29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17.748156636936457</v>
      </c>
      <c r="Y66" s="51">
        <f t="shared" si="8"/>
        <v>0.13014551351351314</v>
      </c>
      <c r="Z66" s="52">
        <f t="shared" si="9"/>
        <v>4.858391608391608E-2</v>
      </c>
      <c r="AA66" s="58">
        <f>IFERROR(VLOOKUP(N66,'[1]Valuation Sheet'!$B:$W,21,FALSE),"")</f>
        <v>-0.23316849216642488</v>
      </c>
      <c r="AB66" s="59">
        <f>IFERROR(VLOOKUP(N66,'[1]Valuation Sheet'!$B:$W,17,FALSE),"")</f>
        <v>-4.6633698433285131E-2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54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35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0.64</v>
      </c>
      <c r="P68" s="51">
        <f>IFERROR(VLOOKUP(N68,'[1]Price List'!$B:$Y,MATCH("CLOSE",'[1]Price List'!$6:$6,0)-1,FALSE)/VLOOKUP(N68,'[1]Price List'!$B:$D,MATCH("PCLOSE",'[1]Price List'!$6:$6,0)-1,FALSE)-1,"")</f>
        <v>0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0.94534700067116417</v>
      </c>
      <c r="Y68" s="51">
        <f t="shared" si="8"/>
        <v>0.73350742447516559</v>
      </c>
      <c r="Z68" s="52">
        <f t="shared" si="9"/>
        <v>7.8164062499999992E-2</v>
      </c>
      <c r="AA68" s="58">
        <f>IFERROR(VLOOKUP(N68,'[1]Valuation Sheet'!$B:$W,21,FALSE),"")</f>
        <v>6.1700450830301703</v>
      </c>
      <c r="AB68" s="59">
        <f>IFERROR(VLOOKUP(N68,'[1]Valuation Sheet'!$B:$W,17,FALSE),"")</f>
        <v>1.2340090166060342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4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15</v>
      </c>
      <c r="J69" s="28">
        <f t="shared" si="10"/>
        <v>15</v>
      </c>
      <c r="K69" s="28">
        <f t="shared" si="11"/>
        <v>9</v>
      </c>
      <c r="L69" s="28">
        <f t="shared" si="12"/>
        <v>17</v>
      </c>
      <c r="M69" s="28"/>
      <c r="N69" s="33" t="s">
        <v>82</v>
      </c>
      <c r="O69" s="55" t="str">
        <f>IFERROR(VLOOKUP(N69,'[1]Valuation Sheet'!$B:$W,7,FALSE),"")</f>
        <v>0.36</v>
      </c>
      <c r="P69" s="51">
        <f>IFERROR(VLOOKUP(N69,'[1]Price List'!$B:$Y,MATCH("CLOSE",'[1]Price List'!$6:$6,0)-1,FALSE)/VLOOKUP(N69,'[1]Price List'!$B:$D,MATCH("PCLOSE",'[1]Price List'!$6:$6,0)-1,FALSE)-1,"")</f>
        <v>5.8823529411764497E-2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3.4123610045869008</v>
      </c>
      <c r="Y69" s="51">
        <f t="shared" si="8"/>
        <v>0.29011893281902879</v>
      </c>
      <c r="Z69" s="52">
        <f t="shared" ref="Z69:Z92" si="13">IFERROR(AC69/O69,"")</f>
        <v>0.11108333333333333</v>
      </c>
      <c r="AA69" s="58">
        <f>IFERROR(VLOOKUP(N69,'[1]Valuation Sheet'!$B:$W,21,FALSE),"")</f>
        <v>2.0503850466434828</v>
      </c>
      <c r="AB69" s="59">
        <f>IFERROR(VLOOKUP(N69,'[1]Valuation Sheet'!$B:$W,17,FALSE),"")</f>
        <v>0.41007700932869651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35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20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20</v>
      </c>
      <c r="L70" s="28">
        <f t="shared" ref="L70:L92" si="19">IFERROR(_xlfn.RANK.AVG(AA70,AA$5:AA$92,0),"")</f>
        <v>21</v>
      </c>
      <c r="M70" s="28"/>
      <c r="N70" s="33" t="s">
        <v>83</v>
      </c>
      <c r="O70" s="55" t="str">
        <f>IFERROR(VLOOKUP(N70,'[1]Valuation Sheet'!$B:$W,7,FALSE),"")</f>
        <v>0.47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3.8125523717708107</v>
      </c>
      <c r="Y70" s="51">
        <f t="shared" ref="Y70:Y92" si="21">IFERROR(1/V70,"")</f>
        <v>0.13042751113310194</v>
      </c>
      <c r="Z70" s="52">
        <f t="shared" si="13"/>
        <v>8.5072340425531912E-2</v>
      </c>
      <c r="AA70" s="58">
        <f>IFERROR(VLOOKUP(N70,'[1]Valuation Sheet'!$B:$W,21,FALSE),"")</f>
        <v>1.9038720407469172</v>
      </c>
      <c r="AB70" s="59">
        <f>IFERROR(VLOOKUP(N70,'[1]Valuation Sheet'!$B:$W,17,FALSE),"")</f>
        <v>0.38077440814938335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27</v>
      </c>
      <c r="J71" s="28" t="str">
        <f t="shared" si="17"/>
        <v/>
      </c>
      <c r="K71" s="28">
        <f t="shared" si="18"/>
        <v>24</v>
      </c>
      <c r="L71" s="28">
        <f t="shared" si="19"/>
        <v>23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47</v>
      </c>
      <c r="J72" s="28">
        <f t="shared" si="17"/>
        <v>40</v>
      </c>
      <c r="K72" s="28">
        <f t="shared" si="18"/>
        <v>45</v>
      </c>
      <c r="L72" s="28">
        <f t="shared" si="19"/>
        <v>25</v>
      </c>
      <c r="M72" s="28"/>
      <c r="N72" s="33" t="s">
        <v>85</v>
      </c>
      <c r="O72" s="55" t="str">
        <f>IFERROR(VLOOKUP(N72,'[1]Valuation Sheet'!$B:$W,7,FALSE),1.65)</f>
        <v>1.65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8.3333872540985539</v>
      </c>
      <c r="Y72" s="51">
        <f t="shared" si="21"/>
        <v>0.14327746031746033</v>
      </c>
      <c r="Z72" s="52">
        <f t="shared" si="13"/>
        <v>3.6400000000000009E-2</v>
      </c>
      <c r="AA72" s="58">
        <f>IFERROR(VLOOKUP(N72,'[1]Valuation Sheet'!$B:$W,21,FALSE),"")</f>
        <v>1.729003534757442</v>
      </c>
      <c r="AB72" s="59">
        <f>IFERROR(VLOOKUP(N72,'[1]Valuation Sheet'!$B:$W,17,FALSE),"")</f>
        <v>0.34580070695148835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21</v>
      </c>
      <c r="L73" s="28">
        <f t="shared" si="19"/>
        <v>9</v>
      </c>
      <c r="M73" s="28"/>
      <c r="N73" s="33" t="s">
        <v>86</v>
      </c>
      <c r="O73" s="55" t="str">
        <f>IFERROR(VLOOKUP(N73,'[1]Valuation Sheet'!$B:$W,7,FALSE),"")</f>
        <v>0.24</v>
      </c>
      <c r="P73" s="51">
        <f>IFERROR(VLOOKUP(N73,'[1]Price List'!$B:$Y,MATCH("CLOSE",'[1]Price List'!$6:$6,0)-1,FALSE)/VLOOKUP(N73,'[1]Price List'!$B:$D,MATCH("PCLOSE",'[1]Price List'!$6:$6,0)-1,FALSE)-1,"")</f>
        <v>9.0909090909090828E-2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1.5185602108803136</v>
      </c>
      <c r="Y73" s="51">
        <f t="shared" si="21"/>
        <v>0.39765502834974709</v>
      </c>
      <c r="Z73" s="52">
        <f t="shared" si="13"/>
        <v>8.3299999999999999E-2</v>
      </c>
      <c r="AA73" s="58">
        <f>IFERROR(VLOOKUP(N73,'[1]Valuation Sheet'!$B:$W,21,FALSE),"")</f>
        <v>3.8974442489542538</v>
      </c>
      <c r="AB73" s="59">
        <f>IFERROR(VLOOKUP(N73,'[1]Valuation Sheet'!$B:$W,17,FALSE),"")</f>
        <v>0.77948884979085076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67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33</v>
      </c>
      <c r="J74" s="28">
        <f t="shared" si="17"/>
        <v>25</v>
      </c>
      <c r="K74" s="28">
        <f t="shared" si="18"/>
        <v>37</v>
      </c>
      <c r="L74" s="28">
        <f t="shared" si="19"/>
        <v>42</v>
      </c>
      <c r="M74" s="28"/>
      <c r="N74" s="33" t="s">
        <v>87</v>
      </c>
      <c r="O74" s="55" t="str">
        <f>IFERROR(VLOOKUP(N74,'[1]Valuation Sheet'!$B:$W,7,FALSE),"")</f>
        <v>2.05</v>
      </c>
      <c r="P74" s="51">
        <f>IFERROR(VLOOKUP(N74,'[1]Price List'!$B:$Y,MATCH("CLOSE",'[1]Price List'!$6:$6,0)-1,FALSE)/VLOOKUP(N74,'[1]Price List'!$B:$D,MATCH("PCLOSE",'[1]Price List'!$6:$6,0)-1,FALSE)-1,"")</f>
        <v>-4.6511627906976827E-2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5.7118872294600003</v>
      </c>
      <c r="Y74" s="51">
        <f t="shared" si="21"/>
        <v>0.18545163170163168</v>
      </c>
      <c r="Z74" s="52">
        <f t="shared" si="13"/>
        <v>4.6895121951219518E-2</v>
      </c>
      <c r="AA74" s="58">
        <f>IFERROR(VLOOKUP(N74,'[1]Valuation Sheet'!$B:$W,21,FALSE),"")</f>
        <v>0.48866777328053379</v>
      </c>
      <c r="AB74" s="59">
        <f>IFERROR(VLOOKUP(N74,'[1]Valuation Sheet'!$B:$W,17,FALSE),"")</f>
        <v>9.7733554656106669E-2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53</v>
      </c>
      <c r="J75" s="28">
        <f t="shared" si="17"/>
        <v>30</v>
      </c>
      <c r="K75" s="28">
        <f t="shared" si="18"/>
        <v>61</v>
      </c>
      <c r="L75" s="28">
        <f t="shared" si="19"/>
        <v>50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 t="str">
        <f>IFERROR(_xlfn.RANK.AVG(P76,P$5:P$92,'Market Summary'!$Q$1),"")</f>
        <v/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 t="str">
        <f t="shared" si="16"/>
        <v/>
      </c>
      <c r="J76" s="28">
        <f t="shared" si="17"/>
        <v>20</v>
      </c>
      <c r="K76" s="28" t="str">
        <f t="shared" si="18"/>
        <v/>
      </c>
      <c r="L76" s="28" t="str">
        <f t="shared" si="19"/>
        <v/>
      </c>
      <c r="M76" s="28"/>
      <c r="N76" s="33" t="s">
        <v>89</v>
      </c>
      <c r="O76" s="55" t="str">
        <f>IFERROR(VLOOKUP(N76,'[1]Valuation Sheet'!$B:$W,7,FALSE),"")</f>
        <v/>
      </c>
      <c r="P76" s="51" t="str">
        <f>IFERROR(VLOOKUP(N76,'[1]Price List'!$B:$Y,MATCH("CLOSE",'[1]Price List'!$6:$6,0)-1,FALSE)/VLOOKUP(N76,'[1]Price List'!$B:$D,MATCH("PCLOSE",'[1]Price List'!$6:$6,0)-1,FALSE)-1,"")</f>
        <v/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 t="str">
        <f>IFERROR(IF(VLOOKUP(N76,'[1]Valuation Sheet'!$B:$W,9,FALSE)&lt;0,"",VLOOKUP(N76,'[1]Valuation Sheet'!$B:$W,9,FALSE)),"")</f>
        <v/>
      </c>
      <c r="Y76" s="51">
        <f t="shared" si="21"/>
        <v>0.20491154422788579</v>
      </c>
      <c r="Z76" s="52" t="str">
        <f t="shared" si="13"/>
        <v/>
      </c>
      <c r="AA76" s="58" t="str">
        <f>IFERROR(VLOOKUP(N76,'[1]Valuation Sheet'!$B:$W,21,FALSE),"")</f>
        <v/>
      </c>
      <c r="AB76" s="59" t="str">
        <f>IFERROR(VLOOKUP(N76,'[1]Valuation Sheet'!$B:$W,17,FALSE),"")</f>
        <v/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35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21</v>
      </c>
      <c r="J77" s="28">
        <f t="shared" si="17"/>
        <v>24</v>
      </c>
      <c r="K77" s="28">
        <f t="shared" si="18"/>
        <v>61</v>
      </c>
      <c r="L77" s="28">
        <f t="shared" si="19"/>
        <v>19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7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28</v>
      </c>
      <c r="J78" s="28">
        <f t="shared" si="17"/>
        <v>51</v>
      </c>
      <c r="K78" s="28">
        <f t="shared" si="18"/>
        <v>61</v>
      </c>
      <c r="L78" s="28">
        <f t="shared" si="19"/>
        <v>26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2.5641025641025772E-2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54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35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22</v>
      </c>
      <c r="J80" s="28">
        <f t="shared" si="17"/>
        <v>37</v>
      </c>
      <c r="K80" s="28">
        <f t="shared" si="18"/>
        <v>7</v>
      </c>
      <c r="L80" s="28">
        <f t="shared" si="19"/>
        <v>31</v>
      </c>
      <c r="M80" s="28"/>
      <c r="N80" s="33" t="s">
        <v>93</v>
      </c>
      <c r="O80" s="55" t="str">
        <f>IFERROR(VLOOKUP(N80,'[1]Valuation Sheet'!$B:$W,7,FALSE),"")</f>
        <v>16.60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4.6233567610990169</v>
      </c>
      <c r="Y80" s="51">
        <f t="shared" si="21"/>
        <v>0.15062320223851275</v>
      </c>
      <c r="Z80" s="52">
        <f t="shared" si="13"/>
        <v>0.12048192771084336</v>
      </c>
      <c r="AA80" s="58">
        <f>IFERROR(VLOOKUP(N80,'[1]Valuation Sheet'!$B:$W,21,FALSE),"")</f>
        <v>1.1337597218051276</v>
      </c>
      <c r="AB80" s="59">
        <f>IFERROR(VLOOKUP(N80,'[1]Valuation Sheet'!$B:$W,17,FALSE),"")</f>
        <v>0.22675194436102553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3</v>
      </c>
      <c r="J81" s="28">
        <f t="shared" si="17"/>
        <v>18</v>
      </c>
      <c r="K81" s="28">
        <f t="shared" si="18"/>
        <v>2</v>
      </c>
      <c r="L81" s="28">
        <f t="shared" si="19"/>
        <v>7</v>
      </c>
      <c r="M81" s="28"/>
      <c r="N81" s="33" t="s">
        <v>94</v>
      </c>
      <c r="O81" s="55" t="str">
        <f>IFERROR(VLOOKUP(N81,'[1]Valuation Sheet'!$B:$W,7,FALSE),"")</f>
        <v>2.70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1.9087893113785093</v>
      </c>
      <c r="Y81" s="51">
        <f t="shared" si="21"/>
        <v>0.23168679678530338</v>
      </c>
      <c r="Z81" s="52">
        <f t="shared" si="13"/>
        <v>0.14808888888888888</v>
      </c>
      <c r="AA81" s="58">
        <f>IFERROR(VLOOKUP(N81,'[1]Valuation Sheet'!$B:$W,21,FALSE),"")</f>
        <v>4.0778317400672659</v>
      </c>
      <c r="AB81" s="59">
        <f>IFERROR(VLOOKUP(N81,'[1]Valuation Sheet'!$B:$W,17,FALSE),"")</f>
        <v>0.81556634801345296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18</v>
      </c>
      <c r="J82" s="28">
        <f t="shared" si="17"/>
        <v>60</v>
      </c>
      <c r="K82" s="28">
        <f t="shared" si="18"/>
        <v>61</v>
      </c>
      <c r="L82" s="28">
        <f t="shared" si="19"/>
        <v>18</v>
      </c>
      <c r="M82" s="28"/>
      <c r="N82" s="33" t="s">
        <v>95</v>
      </c>
      <c r="O82" s="55" t="str">
        <f>IFERROR(VLOOKUP(N82,'[1]Valuation Sheet'!$B:$W,7,FALSE),"")</f>
        <v>19.45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3.7239692408544309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2.02708510745759</v>
      </c>
      <c r="AB82" s="59">
        <f>IFERROR(VLOOKUP(N82,'[1]Valuation Sheet'!$B:$W,17,FALSE),"")</f>
        <v>0.40541702149151804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37</v>
      </c>
      <c r="J83" s="28">
        <f t="shared" si="17"/>
        <v>31</v>
      </c>
      <c r="K83" s="28">
        <f t="shared" si="18"/>
        <v>34</v>
      </c>
      <c r="L83" s="28">
        <f t="shared" si="19"/>
        <v>51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32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11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</v>
      </c>
      <c r="L85" s="28">
        <f t="shared" si="19"/>
        <v>24</v>
      </c>
      <c r="M85" s="28"/>
      <c r="N85" s="33" t="s">
        <v>98</v>
      </c>
      <c r="O85" s="55" t="str">
        <f>IFERROR(VLOOKUP(N85,'[1]Valuation Sheet'!$B:$W,7,FALSE),"")</f>
        <v>3.95</v>
      </c>
      <c r="P85" s="51">
        <f>IFERROR(VLOOKUP(N85,'[1]Price List'!$B:$Y,MATCH("CLOSE",'[1]Price List'!$6:$6,0)-1,FALSE)/VLOOKUP(N85,'[1]Price List'!$B:$D,MATCH("PCLOSE",'[1]Price List'!$6:$6,0)-1,FALSE)-1,"")</f>
        <v>1.2820512820512997E-2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1.8541342068584674</v>
      </c>
      <c r="AB85" s="59">
        <f>IFERROR(VLOOKUP(N85,'[1]Valuation Sheet'!$B:$W,17,FALSE),"")</f>
        <v>0.37082684137169353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49</v>
      </c>
      <c r="J86" s="28">
        <f t="shared" si="17"/>
        <v>34</v>
      </c>
      <c r="K86" s="28">
        <f t="shared" si="18"/>
        <v>44</v>
      </c>
      <c r="L86" s="28">
        <f t="shared" si="19"/>
        <v>38</v>
      </c>
      <c r="M86" s="28"/>
      <c r="N86" s="33" t="s">
        <v>99</v>
      </c>
      <c r="O86" s="55" t="str">
        <f>IFERROR(VLOOKUP(N86,'[1]Valuation Sheet'!$B:$W,7,FALSE),"")</f>
        <v>490.00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8.8535467618199544</v>
      </c>
      <c r="Y86" s="51">
        <f t="shared" si="21"/>
        <v>0.15884867899304372</v>
      </c>
      <c r="Z86" s="52">
        <f t="shared" si="13"/>
        <v>3.6928571428571429E-2</v>
      </c>
      <c r="AA86" s="58">
        <f>IFERROR(VLOOKUP(N86,'[1]Valuation Sheet'!$B:$W,21,FALSE),"")</f>
        <v>0.70676964630087635</v>
      </c>
      <c r="AB86" s="59">
        <f>IFERROR(VLOOKUP(N86,'[1]Valuation Sheet'!$B:$W,17,FALSE),"")</f>
        <v>0.14135392926017532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19</v>
      </c>
      <c r="J87" s="28">
        <f t="shared" si="17"/>
        <v>27</v>
      </c>
      <c r="K87" s="28">
        <f t="shared" si="18"/>
        <v>3</v>
      </c>
      <c r="L87" s="28">
        <f t="shared" si="19"/>
        <v>34</v>
      </c>
      <c r="M87" s="28"/>
      <c r="N87" s="33" t="s">
        <v>100</v>
      </c>
      <c r="O87" s="55" t="str">
        <f>IFERROR(VLOOKUP(N87,'[1]Valuation Sheet'!$B:$W,7,FALSE),"")</f>
        <v>114.80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3.8118315052410869</v>
      </c>
      <c r="Y87" s="51">
        <f t="shared" si="21"/>
        <v>0.18050418414367975</v>
      </c>
      <c r="Z87" s="52">
        <f t="shared" si="13"/>
        <v>0.14802439024390246</v>
      </c>
      <c r="AA87" s="58">
        <f>IFERROR(VLOOKUP(N87,'[1]Valuation Sheet'!$B:$W,21,FALSE),"")</f>
        <v>0.83995924745267891</v>
      </c>
      <c r="AB87" s="59">
        <f>IFERROR(VLOOKUP(N87,'[1]Valuation Sheet'!$B:$W,17,FALSE),"")</f>
        <v>0.16799184949053592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54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35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65</v>
      </c>
      <c r="J89" s="28">
        <f t="shared" si="17"/>
        <v>11</v>
      </c>
      <c r="K89" s="28">
        <f t="shared" si="18"/>
        <v>11</v>
      </c>
      <c r="L89" s="28">
        <f t="shared" si="19"/>
        <v>32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14</v>
      </c>
      <c r="J90" s="28">
        <f t="shared" si="17"/>
        <v>16</v>
      </c>
      <c r="K90" s="28">
        <f t="shared" si="18"/>
        <v>17</v>
      </c>
      <c r="L90" s="28">
        <f t="shared" si="19"/>
        <v>12</v>
      </c>
      <c r="M90" s="28"/>
      <c r="N90" s="33" t="s">
        <v>103</v>
      </c>
      <c r="O90" s="55" t="str">
        <f>IFERROR(VLOOKUP(N90,'[1]Valuation Sheet'!$B:$W,7,FALSE),"")</f>
        <v>1.60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3.3589601181278379</v>
      </c>
      <c r="Y90" s="51">
        <f t="shared" si="21"/>
        <v>0.26709703839348514</v>
      </c>
      <c r="Z90" s="52">
        <f t="shared" si="13"/>
        <v>9.3749999999999986E-2</v>
      </c>
      <c r="AA90" s="58">
        <f>IFERROR(VLOOKUP(N90,'[1]Valuation Sheet'!$B:$W,21,FALSE),"")</f>
        <v>2.9780931589293664</v>
      </c>
      <c r="AB90" s="59">
        <f>IFERROR(VLOOKUP(N90,'[1]Valuation Sheet'!$B:$W,17,FALSE),"")</f>
        <v>0.59561863178587338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54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61</v>
      </c>
      <c r="L92" s="28">
        <f t="shared" si="19"/>
        <v>6</v>
      </c>
      <c r="M92" s="28"/>
      <c r="N92" s="33" t="s">
        <v>105</v>
      </c>
      <c r="O92" s="60" t="str">
        <f>IFERROR(VLOOKUP(N92,'[1]Valuation Sheet'!$B:$W,7,FALSE),"")</f>
        <v>6.05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2.7796994651564648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4.1489844916795064</v>
      </c>
      <c r="AB92" s="67">
        <f>IFERROR(VLOOKUP(N92,'[1]Valuation Sheet'!$B:$W,17,FALSE),"")</f>
        <v>0.8297968983359012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2019-08-14T13:53:17Z</dcterms:modified>
</cp:coreProperties>
</file>