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878788B4-205E-45AD-AE62-AC5D6831A585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<sst xmlns="http://schemas.openxmlformats.org/spreadsheetml/2006/main" count="138" uniqueCount="115">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</sst>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-0.16771429971499843</v>
          </cell>
          <cell r="H5" t="str">
            <v>0.51</v>
          </cell>
          <cell r="I5" t="str">
            <v>OVERPRICED</v>
          </cell>
          <cell r="J5">
            <v>-14.392729995696866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-3.5122999447715908E-2</v>
          </cell>
          <cell r="O5">
            <v>0.49208727028166488</v>
          </cell>
          <cell r="P5">
            <v>-7.0245998895431816E-2</v>
          </cell>
          <cell r="Q5">
            <v>0.4741745405633298</v>
          </cell>
          <cell r="R5">
            <v>-0.14049199779086363</v>
          </cell>
          <cell r="S5">
            <v>0.43834908112665955</v>
          </cell>
          <cell r="T5">
            <v>-0.28098399558172726</v>
          </cell>
          <cell r="U5">
            <v>0.36669816225331908</v>
          </cell>
          <cell r="V5">
            <v>-0.70245998895431794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9.9343118695364427E-2</v>
          </cell>
          <cell r="H7" t="str">
            <v>46.80</v>
          </cell>
          <cell r="I7" t="str">
            <v>UNDERPRICED</v>
          </cell>
          <cell r="J7">
            <v>3.0788422247520204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8.7934989882260339E-2</v>
          </cell>
          <cell r="O7">
            <v>50.915357526489778</v>
          </cell>
          <cell r="P7">
            <v>0.17586997976452068</v>
          </cell>
          <cell r="Q7">
            <v>55.030715052979566</v>
          </cell>
          <cell r="R7">
            <v>0.35173995952904158</v>
          </cell>
          <cell r="S7">
            <v>63.261430105959143</v>
          </cell>
          <cell r="T7">
            <v>0.70347991905808316</v>
          </cell>
          <cell r="U7">
            <v>79.722860211918288</v>
          </cell>
          <cell r="V7">
            <v>1.7586997976452077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4.5658901313114029E-2</v>
          </cell>
          <cell r="H13" t="str">
            <v>10.40</v>
          </cell>
          <cell r="I13" t="str">
            <v>FAIRLY PRICED</v>
          </cell>
          <cell r="J13">
            <v>5.0982728906336208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6.3197718440274553E-2</v>
          </cell>
          <cell r="O13">
            <v>11.057256271778856</v>
          </cell>
          <cell r="P13">
            <v>0.12639543688054933</v>
          </cell>
          <cell r="Q13">
            <v>11.714512543557714</v>
          </cell>
          <cell r="R13">
            <v>0.25279087376109866</v>
          </cell>
          <cell r="S13">
            <v>13.029025087115427</v>
          </cell>
          <cell r="T13">
            <v>0.50558174752219731</v>
          </cell>
          <cell r="U13">
            <v>15.658050174230853</v>
          </cell>
          <cell r="V13">
            <v>1.2639543688054933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0.11772931506286706</v>
          </cell>
          <cell r="H14" t="str">
            <v>6.30</v>
          </cell>
          <cell r="I14" t="str">
            <v>UNDERPRICED</v>
          </cell>
          <cell r="J14">
            <v>3.6868546204614367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9.6407206718170491E-2</v>
          </cell>
          <cell r="O14">
            <v>6.9073654023244737</v>
          </cell>
          <cell r="P14">
            <v>0.1928144134363412</v>
          </cell>
          <cell r="Q14">
            <v>7.5147308046489494</v>
          </cell>
          <cell r="R14">
            <v>0.38562882687268218</v>
          </cell>
          <cell r="S14">
            <v>8.7294616092978981</v>
          </cell>
          <cell r="T14">
            <v>0.77125765374536437</v>
          </cell>
          <cell r="U14">
            <v>11.158923218595795</v>
          </cell>
          <cell r="V14">
            <v>1.9281441343634111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0.47904617070284605</v>
          </cell>
          <cell r="H15" t="str">
            <v>1.61</v>
          </cell>
          <cell r="I15" t="str">
            <v>UNDERPRICED</v>
          </cell>
          <cell r="J15">
            <v>2.1664069912880812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0.26289921443226838</v>
          </cell>
          <cell r="O15">
            <v>2.0332677352359521</v>
          </cell>
          <cell r="P15">
            <v>0.52579842886453632</v>
          </cell>
          <cell r="Q15">
            <v>2.4565354704719038</v>
          </cell>
          <cell r="R15">
            <v>1.0515968577290726</v>
          </cell>
          <cell r="S15">
            <v>3.3030709409438073</v>
          </cell>
          <cell r="T15">
            <v>2.1031937154581448</v>
          </cell>
          <cell r="U15">
            <v>4.9961418818876133</v>
          </cell>
          <cell r="V15">
            <v>5.2579842886453614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0.33408779910420539</v>
          </cell>
          <cell r="H16" t="str">
            <v>1.61</v>
          </cell>
          <cell r="I16" t="str">
            <v>UNDERPRICED</v>
          </cell>
          <cell r="J16">
            <v>2.3481697071835743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0.19610351988965924</v>
          </cell>
          <cell r="O16">
            <v>1.9257266670223514</v>
          </cell>
          <cell r="P16">
            <v>0.3922070397793187</v>
          </cell>
          <cell r="Q16">
            <v>2.2414533340447034</v>
          </cell>
          <cell r="R16">
            <v>0.7844140795586374</v>
          </cell>
          <cell r="S16">
            <v>2.8729066680894064</v>
          </cell>
          <cell r="T16">
            <v>1.5688281591172748</v>
          </cell>
          <cell r="U16">
            <v>4.1358133361788125</v>
          </cell>
          <cell r="V16">
            <v>3.9220703977931866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-5.8031910091503325E-2</v>
          </cell>
          <cell r="H17" t="str">
            <v>29.50</v>
          </cell>
          <cell r="I17" t="str">
            <v>OVERPRICED</v>
          </cell>
          <cell r="J17">
            <v>5.5211483857035262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1.5417795907514797E-2</v>
          </cell>
          <cell r="O17">
            <v>29.954824979271688</v>
          </cell>
          <cell r="P17">
            <v>3.0835591815029595E-2</v>
          </cell>
          <cell r="Q17">
            <v>30.409649958543373</v>
          </cell>
          <cell r="R17">
            <v>6.167118363005919E-2</v>
          </cell>
          <cell r="S17">
            <v>31.319299917086745</v>
          </cell>
          <cell r="T17">
            <v>0.12334236726011816</v>
          </cell>
          <cell r="U17">
            <v>33.138599834173483</v>
          </cell>
          <cell r="V17">
            <v>0.3083559181502955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0.20224257560102119</v>
          </cell>
          <cell r="H20" t="str">
            <v>6.05</v>
          </cell>
          <cell r="I20" t="str">
            <v>UNDERPRICED</v>
          </cell>
          <cell r="J20">
            <v>2.4044255327993018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0.13535026239305514</v>
          </cell>
          <cell r="O20">
            <v>6.8688690874779832</v>
          </cell>
          <cell r="P20">
            <v>0.27070052478611006</v>
          </cell>
          <cell r="Q20">
            <v>7.6877381749559657</v>
          </cell>
          <cell r="R20">
            <v>0.54140104957221991</v>
          </cell>
          <cell r="S20">
            <v>9.3254763499119306</v>
          </cell>
          <cell r="T20">
            <v>1.0828020991444403</v>
          </cell>
          <cell r="U20">
            <v>12.600952699823862</v>
          </cell>
          <cell r="V20">
            <v>2.7070052478611006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-5.5698906622093938E-2</v>
          </cell>
          <cell r="H21" t="str">
            <v>7.00</v>
          </cell>
          <cell r="I21" t="str">
            <v>OVERPRICED</v>
          </cell>
          <cell r="J21">
            <v>8.5000971193474602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1.6492825830870972E-2</v>
          </cell>
          <cell r="O21">
            <v>7.115449780816097</v>
          </cell>
          <cell r="P21">
            <v>3.2985651661741722E-2</v>
          </cell>
          <cell r="Q21">
            <v>7.2308995616321923</v>
          </cell>
          <cell r="R21">
            <v>6.5971303323483665E-2</v>
          </cell>
          <cell r="S21">
            <v>7.4617991232643854</v>
          </cell>
          <cell r="T21">
            <v>0.13194260664696733</v>
          </cell>
          <cell r="U21">
            <v>7.9235982465287709</v>
          </cell>
          <cell r="V21">
            <v>0.32985651661741811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2.2970568135700153E-2</v>
          </cell>
          <cell r="H22" t="str">
            <v>0.64</v>
          </cell>
          <cell r="I22" t="str">
            <v>FAIRLY PRICED</v>
          </cell>
          <cell r="J22">
            <v>7.4226013141807359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5.2743110293905993E-2</v>
          </cell>
          <cell r="O22">
            <v>0.67375559058809986</v>
          </cell>
          <cell r="P22">
            <v>0.10548622058781221</v>
          </cell>
          <cell r="Q22">
            <v>0.70751118117619982</v>
          </cell>
          <cell r="R22">
            <v>0.21097244117562441</v>
          </cell>
          <cell r="S22">
            <v>0.77502236235239963</v>
          </cell>
          <cell r="T22">
            <v>0.42194488235124861</v>
          </cell>
          <cell r="U22">
            <v>0.91004472470479914</v>
          </cell>
          <cell r="V22">
            <v>1.0548622058781216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5.3862096653870359E-2</v>
          </cell>
          <cell r="H23" t="str">
            <v>19.50</v>
          </cell>
          <cell r="I23" t="str">
            <v>UNDERPRICED</v>
          </cell>
          <cell r="J23">
            <v>3.4555908210665072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6.6977687297621102E-2</v>
          </cell>
          <cell r="O23">
            <v>20.806064902303611</v>
          </cell>
          <cell r="P23">
            <v>0.1339553745952422</v>
          </cell>
          <cell r="Q23">
            <v>22.112129804607221</v>
          </cell>
          <cell r="R23">
            <v>0.26791074919048441</v>
          </cell>
          <cell r="S23">
            <v>24.724259609214446</v>
          </cell>
          <cell r="T23">
            <v>0.53582149838096882</v>
          </cell>
          <cell r="U23">
            <v>29.948519218428892</v>
          </cell>
          <cell r="V23">
            <v>1.339553745952422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-0.1723183934661783</v>
          </cell>
          <cell r="H27" t="str">
            <v>17.05</v>
          </cell>
          <cell r="I27" t="str">
            <v>OVERPRICED</v>
          </cell>
          <cell r="J27">
            <v>53.138849884103578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-3.724453017724727E-2</v>
          </cell>
          <cell r="O27">
            <v>16.414980760477935</v>
          </cell>
          <cell r="P27">
            <v>-7.4489060354494541E-2</v>
          </cell>
          <cell r="Q27">
            <v>15.779961520955869</v>
          </cell>
          <cell r="R27">
            <v>-0.14897812070898908</v>
          </cell>
          <cell r="S27">
            <v>14.509923041911737</v>
          </cell>
          <cell r="T27">
            <v>-0.29795624141797816</v>
          </cell>
          <cell r="U27">
            <v>11.969846083823473</v>
          </cell>
          <cell r="V27">
            <v>-0.74489060354494552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-0.12590711594473442</v>
          </cell>
          <cell r="H28" t="str">
            <v>60.50</v>
          </cell>
          <cell r="I28" t="str">
            <v>OVERPRICED</v>
          </cell>
          <cell r="J28">
            <v>11.34591871813473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-1.5858573074762239E-2</v>
          </cell>
          <cell r="O28">
            <v>59.540556328976884</v>
          </cell>
          <cell r="P28">
            <v>-3.1717146149524478E-2</v>
          </cell>
          <cell r="Q28">
            <v>58.581112657953767</v>
          </cell>
          <cell r="R28">
            <v>-6.3434292299049067E-2</v>
          </cell>
          <cell r="S28">
            <v>56.662225315907534</v>
          </cell>
          <cell r="T28">
            <v>-0.12686858459809813</v>
          </cell>
          <cell r="U28">
            <v>52.824450631815061</v>
          </cell>
          <cell r="V28">
            <v>-0.31717146149524522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-6.8205183402726965E-2</v>
          </cell>
          <cell r="H30" t="str">
            <v>15.00</v>
          </cell>
          <cell r="I30" t="str">
            <v>OVERPRICED</v>
          </cell>
          <cell r="J30">
            <v>61.744140135511053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1.0730030384896727E-2</v>
          </cell>
          <cell r="O30">
            <v>15.160950455773451</v>
          </cell>
          <cell r="P30">
            <v>2.1460060769793454E-2</v>
          </cell>
          <cell r="Q30">
            <v>15.321900911546901</v>
          </cell>
          <cell r="R30">
            <v>4.2920121539586686E-2</v>
          </cell>
          <cell r="S30">
            <v>15.643801823093801</v>
          </cell>
          <cell r="T30">
            <v>8.5840243079173595E-2</v>
          </cell>
          <cell r="U30">
            <v>16.287603646187605</v>
          </cell>
          <cell r="V30">
            <v>0.21460060769793388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-0.12294604292584918</v>
          </cell>
          <cell r="H32" t="str">
            <v>13.55</v>
          </cell>
          <cell r="I32" t="str">
            <v>OVERPRICED</v>
          </cell>
          <cell r="J32">
            <v>16.544647383125252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-1.4494133569085133E-2</v>
          </cell>
          <cell r="O32">
            <v>13.353604490138897</v>
          </cell>
          <cell r="P32">
            <v>-2.8988267138170154E-2</v>
          </cell>
          <cell r="Q32">
            <v>13.157208980277796</v>
          </cell>
          <cell r="R32">
            <v>-5.7976534276340308E-2</v>
          </cell>
          <cell r="S32">
            <v>12.764417960555589</v>
          </cell>
          <cell r="T32">
            <v>-0.11595306855268062</v>
          </cell>
          <cell r="U32">
            <v>11.978835921111179</v>
          </cell>
          <cell r="V32">
            <v>-0.28988267138170165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7.5710461099619403E-2</v>
          </cell>
          <cell r="H40" t="str">
            <v>1.08</v>
          </cell>
          <cell r="I40" t="str">
            <v>UNDERPRICED</v>
          </cell>
          <cell r="J40">
            <v>5.5483700221997942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7.7045244360241405E-2</v>
          </cell>
          <cell r="O40">
            <v>1.1632088639090608</v>
          </cell>
          <cell r="P40">
            <v>0.15409048872048303</v>
          </cell>
          <cell r="Q40">
            <v>1.2464177278181217</v>
          </cell>
          <cell r="R40">
            <v>0.30818097744096606</v>
          </cell>
          <cell r="S40">
            <v>1.4128354556362435</v>
          </cell>
          <cell r="T40">
            <v>0.61636195488193213</v>
          </cell>
          <cell r="U40">
            <v>1.7456709112724869</v>
          </cell>
          <cell r="V40">
            <v>1.5409048872048299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0.2623410429689047</v>
          </cell>
          <cell r="H41" t="str">
            <v>6.20</v>
          </cell>
          <cell r="I41" t="str">
            <v>UNDERPRICED</v>
          </cell>
          <cell r="J41">
            <v>3.474557359246754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0.16304317053290984</v>
          </cell>
          <cell r="O41">
            <v>7.2108676573040409</v>
          </cell>
          <cell r="P41">
            <v>0.32608634106581968</v>
          </cell>
          <cell r="Q41">
            <v>8.2217353146080825</v>
          </cell>
          <cell r="R41">
            <v>0.65217268213163937</v>
          </cell>
          <cell r="S41">
            <v>10.243470629216164</v>
          </cell>
          <cell r="T41">
            <v>1.3043453642632787</v>
          </cell>
          <cell r="U41">
            <v>14.286941258432329</v>
          </cell>
          <cell r="V41">
            <v>3.260863410658196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-8.5032564558446683E-2</v>
          </cell>
          <cell r="H46" t="str">
            <v>1.54</v>
          </cell>
          <cell r="I46" t="str">
            <v>OVERPRICED</v>
          </cell>
          <cell r="J46">
            <v>7.5105025124430425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2.9761035213857756E-3</v>
          </cell>
          <cell r="O46">
            <v>1.5445831994229342</v>
          </cell>
          <cell r="P46">
            <v>5.9522070427715512E-3</v>
          </cell>
          <cell r="Q46">
            <v>1.5491663988458682</v>
          </cell>
          <cell r="R46">
            <v>1.190441408554288E-2</v>
          </cell>
          <cell r="S46">
            <v>1.558332797691736</v>
          </cell>
          <cell r="T46">
            <v>2.3808828171085761E-2</v>
          </cell>
          <cell r="U46">
            <v>1.5766655953834721</v>
          </cell>
          <cell r="V46">
            <v>5.9522070427714402E-2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-0.13331783253974272</v>
          </cell>
          <cell r="H48" t="str">
            <v>10.75</v>
          </cell>
          <cell r="I48" t="str">
            <v>OVERPRICED</v>
          </cell>
          <cell r="J48">
            <v>28.145535795786945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-1.9273373865934196E-2</v>
          </cell>
          <cell r="O48">
            <v>10.542811230941208</v>
          </cell>
          <cell r="P48">
            <v>-3.8546747731868169E-2</v>
          </cell>
          <cell r="Q48">
            <v>10.335622461882418</v>
          </cell>
          <cell r="R48">
            <v>-7.7093495463736228E-2</v>
          </cell>
          <cell r="S48">
            <v>9.921244923764835</v>
          </cell>
          <cell r="T48">
            <v>-0.15418699092747268</v>
          </cell>
          <cell r="U48">
            <v>9.0924898475296683</v>
          </cell>
          <cell r="V48">
            <v>-0.38546747731868169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-0.17245123115820332</v>
          </cell>
          <cell r="H49" t="str">
            <v>17.25</v>
          </cell>
          <cell r="I49" t="str">
            <v>OVERPRICED</v>
          </cell>
          <cell r="J49">
            <v>702.27881705619473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-3.7305740756549244E-2</v>
          </cell>
          <cell r="O49">
            <v>16.606475971949525</v>
          </cell>
          <cell r="P49">
            <v>-7.4611481513098821E-2</v>
          </cell>
          <cell r="Q49">
            <v>15.962951943899045</v>
          </cell>
          <cell r="R49">
            <v>-0.14922296302619764</v>
          </cell>
          <cell r="S49">
            <v>14.675903887798091</v>
          </cell>
          <cell r="T49">
            <v>-0.29844592605239528</v>
          </cell>
          <cell r="U49">
            <v>12.101807775596182</v>
          </cell>
          <cell r="V49">
            <v>-0.74611481513098821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-4.7569855335270916E-2</v>
          </cell>
          <cell r="H50" t="str">
            <v>11.45</v>
          </cell>
          <cell r="I50" t="str">
            <v>FAIRLY PRICED</v>
          </cell>
          <cell r="J50">
            <v>5.6307089563949893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2.02386296826087E-2</v>
          </cell>
          <cell r="O50">
            <v>11.681732309865868</v>
          </cell>
          <cell r="P50">
            <v>4.04772593652174E-2</v>
          </cell>
          <cell r="Q50">
            <v>11.913464619731739</v>
          </cell>
          <cell r="R50">
            <v>8.0954518730434799E-2</v>
          </cell>
          <cell r="S50">
            <v>12.376929239463477</v>
          </cell>
          <cell r="T50">
            <v>0.16190903746086982</v>
          </cell>
          <cell r="U50">
            <v>13.303858478926958</v>
          </cell>
          <cell r="V50">
            <v>0.40477259365217444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0.39447294470224625</v>
          </cell>
          <cell r="H52" t="str">
            <v>1.05</v>
          </cell>
          <cell r="I52" t="str">
            <v>UNDERPRICED</v>
          </cell>
          <cell r="J52">
            <v>5.1667407906676974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0.22392852713688161</v>
          </cell>
          <cell r="O52">
            <v>1.2851249534937257</v>
          </cell>
          <cell r="P52">
            <v>0.44785705427376299</v>
          </cell>
          <cell r="Q52">
            <v>1.5202499069874511</v>
          </cell>
          <cell r="R52">
            <v>0.89571410854752598</v>
          </cell>
          <cell r="S52">
            <v>1.9904998139749024</v>
          </cell>
          <cell r="T52">
            <v>1.791428217095052</v>
          </cell>
          <cell r="U52">
            <v>2.9309996279498045</v>
          </cell>
          <cell r="V52">
            <v>4.4785705427376294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-0.12412262005910564</v>
          </cell>
          <cell r="H53" t="str">
            <v>15.00</v>
          </cell>
          <cell r="I53" t="str">
            <v>OVERPRICED</v>
          </cell>
          <cell r="J53">
            <v>10.023948082528074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-1.5036291196354967E-2</v>
          </cell>
          <cell r="O53">
            <v>14.774455632054675</v>
          </cell>
          <cell r="P53">
            <v>-3.0072582392709823E-2</v>
          </cell>
          <cell r="Q53">
            <v>14.548911264109353</v>
          </cell>
          <cell r="R53">
            <v>-6.0145164785419647E-2</v>
          </cell>
          <cell r="S53">
            <v>14.097822528218705</v>
          </cell>
          <cell r="T53">
            <v>-0.12029032957083929</v>
          </cell>
          <cell r="U53">
            <v>13.19564505643741</v>
          </cell>
          <cell r="V53">
            <v>-0.30072582392709835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0.53224730788379893</v>
          </cell>
          <cell r="H70" t="str">
            <v>0.68</v>
          </cell>
          <cell r="I70" t="str">
            <v>UNDERPRICED</v>
          </cell>
          <cell r="J70">
            <v>1.0044311882131121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0.28741388626024333</v>
          </cell>
          <cell r="O70">
            <v>0.87544144265696555</v>
          </cell>
          <cell r="P70">
            <v>0.57482777252048667</v>
          </cell>
          <cell r="Q70">
            <v>1.0708828853139309</v>
          </cell>
          <cell r="R70">
            <v>1.1496555450409733</v>
          </cell>
          <cell r="S70">
            <v>1.4617657706278619</v>
          </cell>
          <cell r="T70">
            <v>2.2993110900819462</v>
          </cell>
          <cell r="U70">
            <v>2.2435315412557237</v>
          </cell>
          <cell r="V70">
            <v>5.7482777252048658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7.4249856724893884E-2</v>
          </cell>
          <cell r="H72" t="str">
            <v>0.54</v>
          </cell>
          <cell r="I72" t="str">
            <v>UNDERPRICED</v>
          </cell>
          <cell r="J72">
            <v>4.3803793207579531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7.6372209180652906E-2</v>
          </cell>
          <cell r="O72">
            <v>0.5812409929575526</v>
          </cell>
          <cell r="P72">
            <v>0.15274441836130581</v>
          </cell>
          <cell r="Q72">
            <v>0.62248198591510517</v>
          </cell>
          <cell r="R72">
            <v>0.3054888367226114</v>
          </cell>
          <cell r="S72">
            <v>0.7049639718302102</v>
          </cell>
          <cell r="T72">
            <v>0.6109776734452228</v>
          </cell>
          <cell r="U72">
            <v>0.86992794366042037</v>
          </cell>
          <cell r="V72">
            <v>1.5274441836130572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0.40733216687079149</v>
          </cell>
          <cell r="H75" t="str">
            <v>0.21</v>
          </cell>
          <cell r="I75" t="str">
            <v>UNDERPRICED</v>
          </cell>
          <cell r="J75">
            <v>1.3287401845202744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0.22985395708310019</v>
          </cell>
          <cell r="O75">
            <v>0.25826933098745103</v>
          </cell>
          <cell r="P75">
            <v>0.4597079141662006</v>
          </cell>
          <cell r="Q75">
            <v>0.30653866197490209</v>
          </cell>
          <cell r="R75">
            <v>0.91941582833240076</v>
          </cell>
          <cell r="S75">
            <v>0.40307732394980417</v>
          </cell>
          <cell r="T75">
            <v>1.8388316566648015</v>
          </cell>
          <cell r="U75">
            <v>0.59615464789960826</v>
          </cell>
          <cell r="V75">
            <v>4.5970791416620038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-5.4761539471549978E-2</v>
          </cell>
          <cell r="H76" t="str">
            <v>2.28</v>
          </cell>
          <cell r="I76" t="str">
            <v>OVERPRICED</v>
          </cell>
          <cell r="J76">
            <v>6.3527331137408778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1.6924757351427511E-2</v>
          </cell>
          <cell r="O76">
            <v>2.3185884467612543</v>
          </cell>
          <cell r="P76">
            <v>3.3849514702855021E-2</v>
          </cell>
          <cell r="Q76">
            <v>2.3571768935225093</v>
          </cell>
          <cell r="R76">
            <v>6.7699029405710043E-2</v>
          </cell>
          <cell r="S76">
            <v>2.4343537870450187</v>
          </cell>
          <cell r="T76">
            <v>0.13539805881142009</v>
          </cell>
          <cell r="U76">
            <v>2.5887075740900376</v>
          </cell>
          <cell r="V76">
            <v>0.33849514702854999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-7.1882269498852305E-2</v>
          </cell>
          <cell r="H78" t="str">
            <v>0.50</v>
          </cell>
          <cell r="I78" t="str">
            <v>OVERPRICED</v>
          </cell>
          <cell r="J78">
            <v>12.071702730712611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9.0356576006622724E-3</v>
          </cell>
          <cell r="O78">
            <v>0.50451782880033114</v>
          </cell>
          <cell r="P78">
            <v>1.8071315201324767E-2</v>
          </cell>
          <cell r="Q78">
            <v>0.50903565760066238</v>
          </cell>
          <cell r="R78">
            <v>3.6142630402649534E-2</v>
          </cell>
          <cell r="S78">
            <v>0.51807131520132477</v>
          </cell>
          <cell r="T78">
            <v>7.2285260805299067E-2</v>
          </cell>
          <cell r="U78">
            <v>0.53614263040264953</v>
          </cell>
          <cell r="V78">
            <v>0.18071315201324745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0.43</v>
          </cell>
          <cell r="I83" t="str">
            <v>FAIRLY PRICED</v>
          </cell>
          <cell r="J83">
            <v>5.5484120819852221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7.1427492025636585E-2</v>
          </cell>
          <cell r="O83">
            <v>0.46071382157102375</v>
          </cell>
          <cell r="P83">
            <v>0.14285498405127317</v>
          </cell>
          <cell r="Q83">
            <v>0.49142764314204745</v>
          </cell>
          <cell r="R83">
            <v>0.28570996810254656</v>
          </cell>
          <cell r="S83">
            <v>0.55285528628409497</v>
          </cell>
          <cell r="T83">
            <v>0.5714199362050929</v>
          </cell>
          <cell r="U83">
            <v>0.67571057256818989</v>
          </cell>
          <cell r="V83">
            <v>1.4285498405127321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0</v>
          </cell>
          <cell r="H85" t="e">
            <v>#N/A</v>
          </cell>
          <cell r="I85" t="str">
            <v>FAIRLY PRICED</v>
          </cell>
          <cell r="J85" t="e">
            <v>#N/A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0.11774270813932733</v>
          </cell>
          <cell r="H90" t="str">
            <v>3.85</v>
          </cell>
          <cell r="I90" t="str">
            <v>UNDERPRICED</v>
          </cell>
          <cell r="J90">
            <v>-5.2548630814404138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9.6413378144038386E-2</v>
          </cell>
          <cell r="O90">
            <v>4.2211915058545477</v>
          </cell>
          <cell r="P90">
            <v>0.19282675628807655</v>
          </cell>
          <cell r="Q90">
            <v>4.5923830117090949</v>
          </cell>
          <cell r="R90">
            <v>0.3856535125761531</v>
          </cell>
          <cell r="S90">
            <v>5.3347660234181893</v>
          </cell>
          <cell r="T90">
            <v>0.7713070251523062</v>
          </cell>
          <cell r="U90">
            <v>6.8195320468363789</v>
          </cell>
          <cell r="V90">
            <v>1.9282675628807655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-4.5135022857286836E-2</v>
          </cell>
          <cell r="H92" t="str">
            <v>148.00</v>
          </cell>
          <cell r="I92" t="str">
            <v>FAIRLY PRICED</v>
          </cell>
          <cell r="J92">
            <v>4.9142078638996596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2.1360581624178199E-2</v>
          </cell>
          <cell r="O92">
            <v>151.16136608037837</v>
          </cell>
          <cell r="P92">
            <v>4.2721163248356397E-2</v>
          </cell>
          <cell r="Q92">
            <v>154.32273216075674</v>
          </cell>
          <cell r="R92">
            <v>8.5442326496712795E-2</v>
          </cell>
          <cell r="S92">
            <v>160.64546432151349</v>
          </cell>
          <cell r="T92">
            <v>0.17088465299342581</v>
          </cell>
          <cell r="U92">
            <v>173.29092864302703</v>
          </cell>
          <cell r="V92">
            <v>0.42721163248356442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1.580815339707926E-2</v>
          </cell>
          <cell r="H94" t="str">
            <v>1.46</v>
          </cell>
          <cell r="I94" t="str">
            <v>FAIRLY PRICED</v>
          </cell>
          <cell r="J94">
            <v>1786.8769743270293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4.9442725074396066E-2</v>
          </cell>
          <cell r="O94">
            <v>1.5321863786086183</v>
          </cell>
          <cell r="P94">
            <v>9.8885450148792131E-2</v>
          </cell>
          <cell r="Q94">
            <v>1.6043727572172364</v>
          </cell>
          <cell r="R94">
            <v>0.19777090029758404</v>
          </cell>
          <cell r="S94">
            <v>1.7487455144344726</v>
          </cell>
          <cell r="T94">
            <v>0.39554180059516786</v>
          </cell>
          <cell r="U94">
            <v>2.0374910288689452</v>
          </cell>
          <cell r="V94">
            <v>0.98885450148792042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-0.16938309651847622</v>
          </cell>
          <cell r="H99" t="str">
            <v>129.00</v>
          </cell>
          <cell r="I99" t="str">
            <v>OVERPRICED</v>
          </cell>
          <cell r="J99">
            <v>22.444128837009572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-3.5891968085466686E-2</v>
          </cell>
          <cell r="O99">
            <v>124.3699361169748</v>
          </cell>
          <cell r="P99">
            <v>-7.1783936170933371E-2</v>
          </cell>
          <cell r="Q99">
            <v>119.7398722339496</v>
          </cell>
          <cell r="R99">
            <v>-0.14356787234186685</v>
          </cell>
          <cell r="S99">
            <v>110.47974446789918</v>
          </cell>
          <cell r="T99">
            <v>-0.28713574468373371</v>
          </cell>
          <cell r="U99">
            <v>91.959488935798348</v>
          </cell>
          <cell r="V99">
            <v>-0.71783936170933427</v>
          </cell>
          <cell r="W99">
            <v>36.398722339495876</v>
          </cell>
        </row>
        <row r="100">
          <cell r="I100">
            <v>29</v>
          </cell>
        </row>
        <row r="101">
          <cell r="I101">
            <v>25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1530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46800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257192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226170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31878.000000000004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46641.700000000004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868185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206910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203840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24684.799999999999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612300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146630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197100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218290.5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43902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17856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20210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86250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137400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8326.5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39750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4712.4000000000005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2322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2345.6999999999998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12038.4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2690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5753.4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 t="e">
            <v>#N/A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47855.5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50248.959999999999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1126.317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2625732.1963499999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04/07/2019 14:40:41.041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ABBEYBDS</v>
          </cell>
          <cell r="C7">
            <v>0</v>
          </cell>
          <cell r="D7" t="str">
            <v>0.90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0.90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0.90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0.30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0.30</v>
          </cell>
        </row>
        <row r="9">
          <cell r="B9" t="str">
            <v>ACADEMY</v>
          </cell>
          <cell r="C9">
            <v>0</v>
          </cell>
          <cell r="D9" t="str">
            <v>0.34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0.34</v>
          </cell>
          <cell r="K9">
            <v>0</v>
          </cell>
          <cell r="L9">
            <v>0</v>
          </cell>
          <cell r="M9" t="str">
            <v>0.37</v>
          </cell>
          <cell r="N9">
            <v>0</v>
          </cell>
          <cell r="O9">
            <v>0</v>
          </cell>
          <cell r="P9" t="str">
            <v>0.37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0.37</v>
          </cell>
        </row>
        <row r="10">
          <cell r="B10" t="str">
            <v>ACCESS</v>
          </cell>
          <cell r="C10">
            <v>0</v>
          </cell>
          <cell r="D10" t="str">
            <v>6.60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6.60</v>
          </cell>
          <cell r="K10">
            <v>0</v>
          </cell>
          <cell r="L10">
            <v>0</v>
          </cell>
          <cell r="M10" t="str">
            <v>6.65</v>
          </cell>
          <cell r="N10">
            <v>0</v>
          </cell>
          <cell r="O10">
            <v>0</v>
          </cell>
          <cell r="P10" t="str">
            <v>6.55</v>
          </cell>
          <cell r="Q10">
            <v>0</v>
          </cell>
          <cell r="R10">
            <v>0</v>
          </cell>
          <cell r="S10" t="str">
            <v>1.50</v>
          </cell>
          <cell r="T10" t="str">
            <v>6.60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6.60</v>
          </cell>
        </row>
        <row r="11">
          <cell r="B11" t="str">
            <v>AFRIPRUD</v>
          </cell>
          <cell r="C11">
            <v>0</v>
          </cell>
          <cell r="D11" t="str">
            <v>3.57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3.57</v>
          </cell>
          <cell r="K11">
            <v>0</v>
          </cell>
          <cell r="L11">
            <v>0</v>
          </cell>
          <cell r="M11" t="str">
            <v>-</v>
          </cell>
          <cell r="N11">
            <v>0</v>
          </cell>
          <cell r="O11">
            <v>0</v>
          </cell>
          <cell r="P11" t="str">
            <v>-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3.57</v>
          </cell>
        </row>
        <row r="12">
          <cell r="B12" t="str">
            <v>AFROMEDIA</v>
          </cell>
          <cell r="C12">
            <v>0</v>
          </cell>
          <cell r="D12" t="str">
            <v>0.41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0.41</v>
          </cell>
          <cell r="K12">
            <v>0</v>
          </cell>
          <cell r="L12">
            <v>0</v>
          </cell>
          <cell r="M12" t="str">
            <v>-</v>
          </cell>
          <cell r="N12">
            <v>0</v>
          </cell>
          <cell r="O12">
            <v>0</v>
          </cell>
          <cell r="P12" t="str">
            <v>-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0.41</v>
          </cell>
        </row>
        <row r="13">
          <cell r="B13" t="str">
            <v>AIICO</v>
          </cell>
          <cell r="C13">
            <v>0</v>
          </cell>
          <cell r="D13" t="str">
            <v>0.66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0.66</v>
          </cell>
          <cell r="K13">
            <v>0</v>
          </cell>
          <cell r="L13">
            <v>0</v>
          </cell>
          <cell r="M13" t="str">
            <v>0.68</v>
          </cell>
          <cell r="N13">
            <v>0</v>
          </cell>
          <cell r="O13">
            <v>0</v>
          </cell>
          <cell r="P13" t="str">
            <v>0.68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0.68</v>
          </cell>
        </row>
        <row r="14">
          <cell r="B14" t="str">
            <v>BERGER</v>
          </cell>
          <cell r="C14">
            <v>0</v>
          </cell>
          <cell r="D14" t="str">
            <v>7.00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7.00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7.00</v>
          </cell>
        </row>
        <row r="15">
          <cell r="B15" t="str">
            <v>BETAGLAS</v>
          </cell>
          <cell r="C15">
            <v>0</v>
          </cell>
          <cell r="D15" t="str">
            <v>66.35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66.35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66.35</v>
          </cell>
        </row>
        <row r="16">
          <cell r="B16" t="str">
            <v>BOCGAS</v>
          </cell>
          <cell r="C16">
            <v>0</v>
          </cell>
          <cell r="D16" t="str">
            <v>4.54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4.54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4.54</v>
          </cell>
        </row>
        <row r="17">
          <cell r="B17" t="str">
            <v>CADBURY</v>
          </cell>
          <cell r="C17">
            <v>0</v>
          </cell>
          <cell r="D17" t="str">
            <v>10.70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10.70</v>
          </cell>
          <cell r="K17">
            <v>0</v>
          </cell>
          <cell r="L17">
            <v>0</v>
          </cell>
          <cell r="M17" t="str">
            <v>10.75</v>
          </cell>
          <cell r="N17">
            <v>0</v>
          </cell>
          <cell r="O17">
            <v>0</v>
          </cell>
          <cell r="P17" t="str">
            <v>10.75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10.75</v>
          </cell>
        </row>
        <row r="18">
          <cell r="B18" t="str">
            <v>CAP</v>
          </cell>
          <cell r="C18">
            <v>0</v>
          </cell>
          <cell r="D18" t="str">
            <v>27.50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27.50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27.50</v>
          </cell>
        </row>
        <row r="19">
          <cell r="B19" t="str">
            <v>CAPHOTEL</v>
          </cell>
          <cell r="C19">
            <v>0</v>
          </cell>
          <cell r="D19" t="str">
            <v>3.05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3.05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3.05</v>
          </cell>
        </row>
        <row r="20">
          <cell r="B20" t="str">
            <v>CAVERTON</v>
          </cell>
          <cell r="C20">
            <v>0</v>
          </cell>
          <cell r="D20" t="str">
            <v>2.57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2.57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2.57</v>
          </cell>
        </row>
        <row r="21">
          <cell r="B21" t="str">
            <v>CCNN</v>
          </cell>
          <cell r="C21">
            <v>0</v>
          </cell>
          <cell r="D21" t="str">
            <v>14.50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14.50</v>
          </cell>
          <cell r="K21">
            <v>0</v>
          </cell>
          <cell r="L21">
            <v>0</v>
          </cell>
          <cell r="M21" t="str">
            <v>15.00</v>
          </cell>
          <cell r="N21">
            <v>0</v>
          </cell>
          <cell r="O21">
            <v>0</v>
          </cell>
          <cell r="P21" t="str">
            <v>14.95</v>
          </cell>
          <cell r="Q21">
            <v>0</v>
          </cell>
          <cell r="R21">
            <v>0</v>
          </cell>
          <cell r="S21" t="str">
            <v>0.33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15.00</v>
          </cell>
        </row>
        <row r="22">
          <cell r="B22" t="str">
            <v>CHAMPION</v>
          </cell>
          <cell r="C22">
            <v>0</v>
          </cell>
          <cell r="D22" t="str">
            <v>1.69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1.69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1.69</v>
          </cell>
        </row>
        <row r="23">
          <cell r="B23" t="str">
            <v>CHAMS</v>
          </cell>
          <cell r="C23">
            <v>0</v>
          </cell>
          <cell r="D23" t="str">
            <v>0.28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0.28</v>
          </cell>
          <cell r="K23">
            <v>0</v>
          </cell>
          <cell r="L23">
            <v>0</v>
          </cell>
          <cell r="M23" t="str">
            <v>0.28</v>
          </cell>
          <cell r="N23">
            <v>0</v>
          </cell>
          <cell r="O23">
            <v>0</v>
          </cell>
          <cell r="P23" t="str">
            <v>0.26</v>
          </cell>
          <cell r="Q23">
            <v>0</v>
          </cell>
          <cell r="R23">
            <v>0</v>
          </cell>
          <cell r="S23" t="str">
            <v>7.14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0.26</v>
          </cell>
        </row>
        <row r="24">
          <cell r="B24" t="str">
            <v>CHIPLC</v>
          </cell>
          <cell r="C24">
            <v>0</v>
          </cell>
          <cell r="D24" t="str">
            <v>0.30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0.30</v>
          </cell>
          <cell r="K24">
            <v>0</v>
          </cell>
          <cell r="L24">
            <v>0</v>
          </cell>
          <cell r="M24" t="str">
            <v>-</v>
          </cell>
          <cell r="N24">
            <v>0</v>
          </cell>
          <cell r="O24">
            <v>0</v>
          </cell>
          <cell r="P24" t="str">
            <v>-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0.30</v>
          </cell>
        </row>
        <row r="25">
          <cell r="B25" t="str">
            <v>CILEASING</v>
          </cell>
          <cell r="C25">
            <v>0</v>
          </cell>
          <cell r="D25" t="str">
            <v>5.50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5.50</v>
          </cell>
          <cell r="K25">
            <v>0</v>
          </cell>
          <cell r="L25">
            <v>0</v>
          </cell>
          <cell r="M25" t="str">
            <v>-</v>
          </cell>
          <cell r="N25">
            <v>0</v>
          </cell>
          <cell r="O25">
            <v>0</v>
          </cell>
          <cell r="P25" t="str">
            <v>-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5.50</v>
          </cell>
        </row>
        <row r="26">
          <cell r="B26" t="str">
            <v>CORNERST</v>
          </cell>
          <cell r="C26">
            <v>0</v>
          </cell>
          <cell r="D26" t="str">
            <v>0.21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0.21</v>
          </cell>
          <cell r="K26">
            <v>0</v>
          </cell>
          <cell r="L26">
            <v>0</v>
          </cell>
          <cell r="M26" t="str">
            <v>0.20</v>
          </cell>
          <cell r="N26">
            <v>0</v>
          </cell>
          <cell r="O26">
            <v>0</v>
          </cell>
          <cell r="P26" t="str">
            <v>0.20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0.20</v>
          </cell>
        </row>
        <row r="27">
          <cell r="B27" t="str">
            <v>COURTVILLE</v>
          </cell>
          <cell r="C27">
            <v>0</v>
          </cell>
          <cell r="D27" t="str">
            <v>0.21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0.21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0.21</v>
          </cell>
        </row>
        <row r="28">
          <cell r="B28" t="str">
            <v>CUSTODIAN</v>
          </cell>
          <cell r="C28">
            <v>0</v>
          </cell>
          <cell r="D28" t="str">
            <v>5.80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5.80</v>
          </cell>
          <cell r="K28">
            <v>0</v>
          </cell>
          <cell r="L28">
            <v>0</v>
          </cell>
          <cell r="M28" t="str">
            <v>6.25</v>
          </cell>
          <cell r="N28">
            <v>0</v>
          </cell>
          <cell r="O28">
            <v>0</v>
          </cell>
          <cell r="P28" t="str">
            <v>6.00</v>
          </cell>
          <cell r="Q28">
            <v>0</v>
          </cell>
          <cell r="R28">
            <v>0</v>
          </cell>
          <cell r="S28" t="str">
            <v>4.00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6.25</v>
          </cell>
        </row>
        <row r="29">
          <cell r="B29" t="str">
            <v>CUTIX</v>
          </cell>
          <cell r="C29">
            <v>0</v>
          </cell>
          <cell r="D29" t="str">
            <v>1.41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1.41</v>
          </cell>
          <cell r="K29">
            <v>0</v>
          </cell>
          <cell r="L29">
            <v>0</v>
          </cell>
          <cell r="M29" t="str">
            <v>1.54</v>
          </cell>
          <cell r="N29">
            <v>0</v>
          </cell>
          <cell r="O29">
            <v>0</v>
          </cell>
          <cell r="P29" t="str">
            <v>1.40</v>
          </cell>
          <cell r="Q29">
            <v>0</v>
          </cell>
          <cell r="R29">
            <v>0</v>
          </cell>
          <cell r="S29" t="str">
            <v>9.09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1.54</v>
          </cell>
        </row>
        <row r="30">
          <cell r="B30" t="str">
            <v>CWG</v>
          </cell>
          <cell r="C30">
            <v>0</v>
          </cell>
          <cell r="D30" t="str">
            <v>2.54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2.54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2.54</v>
          </cell>
        </row>
        <row r="31">
          <cell r="B31" t="str">
            <v>DAARCOMM</v>
          </cell>
          <cell r="C31">
            <v>0</v>
          </cell>
          <cell r="D31" t="str">
            <v>0.40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0.40</v>
          </cell>
          <cell r="K31">
            <v>0</v>
          </cell>
          <cell r="L31">
            <v>0</v>
          </cell>
          <cell r="M31" t="str">
            <v>-</v>
          </cell>
          <cell r="N31">
            <v>0</v>
          </cell>
          <cell r="O31">
            <v>0</v>
          </cell>
          <cell r="P31" t="str">
            <v>-</v>
          </cell>
          <cell r="Q31">
            <v>0</v>
          </cell>
          <cell r="R31">
            <v>0</v>
          </cell>
          <cell r="S31" t="str">
            <v>-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0.40</v>
          </cell>
        </row>
        <row r="32">
          <cell r="B32" t="str">
            <v>DANGCEM</v>
          </cell>
          <cell r="C32">
            <v>0</v>
          </cell>
          <cell r="D32" t="str">
            <v>177.00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177.00</v>
          </cell>
          <cell r="K32">
            <v>0</v>
          </cell>
          <cell r="L32">
            <v>0</v>
          </cell>
          <cell r="M32" t="str">
            <v>180.90</v>
          </cell>
          <cell r="N32">
            <v>0</v>
          </cell>
          <cell r="O32">
            <v>0</v>
          </cell>
          <cell r="P32" t="str">
            <v>177.00</v>
          </cell>
          <cell r="Q32">
            <v>0</v>
          </cell>
          <cell r="R32">
            <v>0</v>
          </cell>
          <cell r="S32" t="str">
            <v>2.16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177.00</v>
          </cell>
        </row>
        <row r="33">
          <cell r="B33" t="str">
            <v>DANGFLOUR</v>
          </cell>
          <cell r="C33">
            <v>0</v>
          </cell>
          <cell r="D33" t="str">
            <v>17.50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17.50</v>
          </cell>
          <cell r="K33">
            <v>0</v>
          </cell>
          <cell r="L33">
            <v>0</v>
          </cell>
          <cell r="M33" t="str">
            <v>17.65</v>
          </cell>
          <cell r="N33">
            <v>0</v>
          </cell>
          <cell r="O33">
            <v>0</v>
          </cell>
          <cell r="P33" t="str">
            <v>17.25</v>
          </cell>
          <cell r="Q33">
            <v>0</v>
          </cell>
          <cell r="R33">
            <v>0</v>
          </cell>
          <cell r="S33" t="str">
            <v>2.27</v>
          </cell>
          <cell r="T33" t="str">
            <v>17.25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17.25</v>
          </cell>
        </row>
        <row r="34">
          <cell r="B34" t="str">
            <v>DANGSUGAR</v>
          </cell>
          <cell r="C34">
            <v>0</v>
          </cell>
          <cell r="D34" t="str">
            <v>11.00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11.00</v>
          </cell>
          <cell r="K34">
            <v>0</v>
          </cell>
          <cell r="L34">
            <v>0</v>
          </cell>
          <cell r="M34" t="str">
            <v>11.45</v>
          </cell>
          <cell r="N34">
            <v>0</v>
          </cell>
          <cell r="O34">
            <v>0</v>
          </cell>
          <cell r="P34" t="str">
            <v>11.35</v>
          </cell>
          <cell r="Q34">
            <v>0</v>
          </cell>
          <cell r="R34">
            <v>0</v>
          </cell>
          <cell r="S34" t="str">
            <v>0.87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11.45</v>
          </cell>
        </row>
        <row r="35">
          <cell r="B35" t="str">
            <v>EKOCORP</v>
          </cell>
          <cell r="C35">
            <v>0</v>
          </cell>
          <cell r="D35" t="str">
            <v>3.37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3.37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3.37</v>
          </cell>
        </row>
        <row r="36">
          <cell r="B36" t="str">
            <v>ENAMELWA</v>
          </cell>
          <cell r="C36">
            <v>0</v>
          </cell>
          <cell r="D36" t="str">
            <v>22.10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22.10</v>
          </cell>
          <cell r="K36">
            <v>0</v>
          </cell>
          <cell r="L36">
            <v>0</v>
          </cell>
          <cell r="M36" t="str">
            <v>-</v>
          </cell>
          <cell r="N36">
            <v>0</v>
          </cell>
          <cell r="O36">
            <v>0</v>
          </cell>
          <cell r="P36" t="str">
            <v>-</v>
          </cell>
          <cell r="Q36">
            <v>0</v>
          </cell>
          <cell r="R36">
            <v>0</v>
          </cell>
          <cell r="S36" t="str">
            <v>-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22.10</v>
          </cell>
        </row>
        <row r="37">
          <cell r="B37" t="str">
            <v>ETERNA</v>
          </cell>
          <cell r="C37">
            <v>0</v>
          </cell>
          <cell r="D37" t="str">
            <v>3.65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3.65</v>
          </cell>
          <cell r="K37">
            <v>0</v>
          </cell>
          <cell r="L37">
            <v>0</v>
          </cell>
          <cell r="M37" t="str">
            <v>-</v>
          </cell>
          <cell r="N37">
            <v>0</v>
          </cell>
          <cell r="O37">
            <v>0</v>
          </cell>
          <cell r="P37" t="str">
            <v>-</v>
          </cell>
          <cell r="Q37">
            <v>0</v>
          </cell>
          <cell r="R37">
            <v>0</v>
          </cell>
          <cell r="S37" t="str">
            <v>-</v>
          </cell>
          <cell r="T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3.65</v>
          </cell>
        </row>
        <row r="38">
          <cell r="B38" t="str">
            <v>ETI</v>
          </cell>
          <cell r="C38">
            <v>0</v>
          </cell>
          <cell r="D38" t="str">
            <v>10.00</v>
          </cell>
          <cell r="E38">
            <v>0</v>
          </cell>
          <cell r="F38">
            <v>0</v>
          </cell>
          <cell r="G38" t="str">
            <v>9.55</v>
          </cell>
          <cell r="H38">
            <v>0</v>
          </cell>
          <cell r="I38">
            <v>0</v>
          </cell>
          <cell r="J38" t="str">
            <v>9.55</v>
          </cell>
          <cell r="K38">
            <v>0</v>
          </cell>
          <cell r="L38">
            <v>0</v>
          </cell>
          <cell r="M38" t="str">
            <v>10.45</v>
          </cell>
          <cell r="N38">
            <v>0</v>
          </cell>
          <cell r="O38">
            <v>0</v>
          </cell>
          <cell r="P38" t="str">
            <v>9.55</v>
          </cell>
          <cell r="Q38">
            <v>0</v>
          </cell>
          <cell r="R38">
            <v>0</v>
          </cell>
          <cell r="S38" t="str">
            <v>8.61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10.40</v>
          </cell>
        </row>
        <row r="39">
          <cell r="B39" t="str">
            <v>ETRANZACT</v>
          </cell>
          <cell r="C39">
            <v>0</v>
          </cell>
          <cell r="D39" t="str">
            <v>2.38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2.38</v>
          </cell>
          <cell r="K39">
            <v>0</v>
          </cell>
          <cell r="L39">
            <v>0</v>
          </cell>
          <cell r="M39" t="str">
            <v>-</v>
          </cell>
          <cell r="N39">
            <v>0</v>
          </cell>
          <cell r="O39">
            <v>0</v>
          </cell>
          <cell r="P39" t="str">
            <v>-</v>
          </cell>
          <cell r="Q39">
            <v>0</v>
          </cell>
          <cell r="R39">
            <v>0</v>
          </cell>
          <cell r="S39" t="str">
            <v>-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2.38</v>
          </cell>
        </row>
        <row r="40">
          <cell r="B40" t="str">
            <v>FBNH</v>
          </cell>
          <cell r="C40">
            <v>0</v>
          </cell>
          <cell r="D40" t="str">
            <v>6.30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6.30</v>
          </cell>
          <cell r="K40">
            <v>0</v>
          </cell>
          <cell r="L40">
            <v>0</v>
          </cell>
          <cell r="M40" t="str">
            <v>6.40</v>
          </cell>
          <cell r="N40">
            <v>0</v>
          </cell>
          <cell r="O40">
            <v>0</v>
          </cell>
          <cell r="P40" t="str">
            <v>6.30</v>
          </cell>
          <cell r="Q40">
            <v>0</v>
          </cell>
          <cell r="R40">
            <v>0</v>
          </cell>
          <cell r="S40" t="str">
            <v>1.56</v>
          </cell>
          <cell r="T40" t="str">
            <v>6.30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6.30</v>
          </cell>
        </row>
        <row r="41">
          <cell r="B41" t="str">
            <v>FCMB</v>
          </cell>
          <cell r="C41">
            <v>0</v>
          </cell>
          <cell r="D41" t="str">
            <v>1.60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1.60</v>
          </cell>
          <cell r="K41">
            <v>0</v>
          </cell>
          <cell r="L41">
            <v>0</v>
          </cell>
          <cell r="M41" t="str">
            <v>1.62</v>
          </cell>
          <cell r="N41">
            <v>0</v>
          </cell>
          <cell r="O41">
            <v>0</v>
          </cell>
          <cell r="P41" t="str">
            <v>1.61</v>
          </cell>
          <cell r="Q41">
            <v>0</v>
          </cell>
          <cell r="R41">
            <v>0</v>
          </cell>
          <cell r="S41" t="str">
            <v>0.62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1.61</v>
          </cell>
        </row>
        <row r="42">
          <cell r="B42" t="str">
            <v>FIDELITYBK</v>
          </cell>
          <cell r="C42">
            <v>0</v>
          </cell>
          <cell r="D42" t="str">
            <v>1.64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1.64</v>
          </cell>
          <cell r="K42">
            <v>0</v>
          </cell>
          <cell r="L42">
            <v>0</v>
          </cell>
          <cell r="M42" t="str">
            <v>1.72</v>
          </cell>
          <cell r="N42">
            <v>0</v>
          </cell>
          <cell r="O42">
            <v>0</v>
          </cell>
          <cell r="P42" t="str">
            <v>1.61</v>
          </cell>
          <cell r="Q42">
            <v>0</v>
          </cell>
          <cell r="R42">
            <v>0</v>
          </cell>
          <cell r="S42" t="str">
            <v>6.40</v>
          </cell>
          <cell r="T42" t="str">
            <v>1.61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1.61</v>
          </cell>
        </row>
        <row r="43">
          <cell r="B43" t="str">
            <v>FIDSON</v>
          </cell>
          <cell r="C43">
            <v>0</v>
          </cell>
          <cell r="D43" t="str">
            <v>4.55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4.55</v>
          </cell>
          <cell r="K43">
            <v>0</v>
          </cell>
          <cell r="L43">
            <v>0</v>
          </cell>
          <cell r="M43" t="str">
            <v>-</v>
          </cell>
          <cell r="N43">
            <v>0</v>
          </cell>
          <cell r="O43">
            <v>0</v>
          </cell>
          <cell r="P43" t="str">
            <v>-</v>
          </cell>
          <cell r="Q43">
            <v>0</v>
          </cell>
          <cell r="R43">
            <v>0</v>
          </cell>
          <cell r="S43" t="str">
            <v>-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4.55</v>
          </cell>
        </row>
        <row r="44">
          <cell r="B44" t="str">
            <v>FLOURMILL</v>
          </cell>
          <cell r="C44">
            <v>0</v>
          </cell>
          <cell r="D44" t="str">
            <v>14.00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14.00</v>
          </cell>
          <cell r="K44">
            <v>0</v>
          </cell>
          <cell r="L44">
            <v>0</v>
          </cell>
          <cell r="M44" t="str">
            <v>14.00</v>
          </cell>
          <cell r="N44">
            <v>0</v>
          </cell>
          <cell r="O44">
            <v>0</v>
          </cell>
          <cell r="P44" t="str">
            <v>14.00</v>
          </cell>
          <cell r="Q44">
            <v>0</v>
          </cell>
          <cell r="R44">
            <v>0</v>
          </cell>
          <cell r="S44" t="str">
            <v>-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14.00</v>
          </cell>
        </row>
        <row r="45">
          <cell r="B45" t="str">
            <v>FO</v>
          </cell>
          <cell r="C45">
            <v>0</v>
          </cell>
          <cell r="D45" t="str">
            <v>27.00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27.00</v>
          </cell>
          <cell r="K45">
            <v>0</v>
          </cell>
          <cell r="L45">
            <v>0</v>
          </cell>
          <cell r="M45" t="str">
            <v>-</v>
          </cell>
          <cell r="N45">
            <v>0</v>
          </cell>
          <cell r="O45">
            <v>0</v>
          </cell>
          <cell r="P45" t="str">
            <v>-</v>
          </cell>
          <cell r="Q45">
            <v>0</v>
          </cell>
          <cell r="R45">
            <v>0</v>
          </cell>
          <cell r="S45" t="str">
            <v>-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27.00</v>
          </cell>
        </row>
        <row r="46">
          <cell r="B46" t="str">
            <v>GLAXOSMITH</v>
          </cell>
          <cell r="C46">
            <v>0</v>
          </cell>
          <cell r="D46" t="str">
            <v>10.20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10.20</v>
          </cell>
          <cell r="K46">
            <v>0</v>
          </cell>
          <cell r="L46">
            <v>0</v>
          </cell>
          <cell r="M46" t="str">
            <v>10.20</v>
          </cell>
          <cell r="N46">
            <v>0</v>
          </cell>
          <cell r="O46">
            <v>0</v>
          </cell>
          <cell r="P46" t="str">
            <v>10.20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10.20</v>
          </cell>
        </row>
        <row r="47">
          <cell r="B47" t="str">
            <v>GUARANTY</v>
          </cell>
          <cell r="C47">
            <v>0</v>
          </cell>
          <cell r="D47" t="str">
            <v>30.00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30.00</v>
          </cell>
          <cell r="K47">
            <v>0</v>
          </cell>
          <cell r="L47">
            <v>0</v>
          </cell>
          <cell r="M47" t="str">
            <v>29.75</v>
          </cell>
          <cell r="N47">
            <v>0</v>
          </cell>
          <cell r="O47">
            <v>0</v>
          </cell>
          <cell r="P47" t="str">
            <v>29.50</v>
          </cell>
          <cell r="Q47">
            <v>0</v>
          </cell>
          <cell r="R47">
            <v>0</v>
          </cell>
          <cell r="S47" t="str">
            <v>0.84</v>
          </cell>
          <cell r="T47" t="str">
            <v>29.50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29.50</v>
          </cell>
        </row>
        <row r="48">
          <cell r="B48" t="str">
            <v>GUINNESS</v>
          </cell>
          <cell r="C48">
            <v>0</v>
          </cell>
          <cell r="D48" t="str">
            <v>47.80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47.80</v>
          </cell>
          <cell r="K48">
            <v>0</v>
          </cell>
          <cell r="L48">
            <v>0</v>
          </cell>
          <cell r="M48" t="str">
            <v>47.50</v>
          </cell>
          <cell r="N48">
            <v>0</v>
          </cell>
          <cell r="O48">
            <v>0</v>
          </cell>
          <cell r="P48" t="str">
            <v>47.50</v>
          </cell>
          <cell r="Q48">
            <v>0</v>
          </cell>
          <cell r="R48">
            <v>0</v>
          </cell>
          <cell r="S48" t="str">
            <v>-</v>
          </cell>
          <cell r="T48" t="str">
            <v>47.50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47.50</v>
          </cell>
        </row>
        <row r="49">
          <cell r="B49" t="str">
            <v>HONYFLOUR</v>
          </cell>
          <cell r="C49">
            <v>0</v>
          </cell>
          <cell r="D49" t="str">
            <v>1.02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1.02</v>
          </cell>
          <cell r="K49">
            <v>0</v>
          </cell>
          <cell r="L49">
            <v>0</v>
          </cell>
          <cell r="M49" t="str">
            <v>1.05</v>
          </cell>
          <cell r="N49">
            <v>0</v>
          </cell>
          <cell r="O49">
            <v>0</v>
          </cell>
          <cell r="P49" t="str">
            <v>1.05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1.05</v>
          </cell>
        </row>
        <row r="50">
          <cell r="B50" t="str">
            <v>IKEJAHOTEL</v>
          </cell>
          <cell r="C50">
            <v>0</v>
          </cell>
          <cell r="D50" t="str">
            <v>1.43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1.43</v>
          </cell>
          <cell r="K50">
            <v>0</v>
          </cell>
          <cell r="L50">
            <v>0</v>
          </cell>
          <cell r="M50" t="str">
            <v>-</v>
          </cell>
          <cell r="N50">
            <v>0</v>
          </cell>
          <cell r="O50">
            <v>0</v>
          </cell>
          <cell r="P50" t="str">
            <v>-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1.43</v>
          </cell>
        </row>
        <row r="51">
          <cell r="B51" t="str">
            <v>INTBREW</v>
          </cell>
          <cell r="C51">
            <v>0</v>
          </cell>
          <cell r="D51" t="str">
            <v>17.05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17.05</v>
          </cell>
          <cell r="K51">
            <v>0</v>
          </cell>
          <cell r="L51">
            <v>0</v>
          </cell>
          <cell r="M51" t="str">
            <v>-</v>
          </cell>
          <cell r="N51">
            <v>0</v>
          </cell>
          <cell r="O51">
            <v>0</v>
          </cell>
          <cell r="P51" t="str">
            <v>-</v>
          </cell>
          <cell r="Q51">
            <v>0</v>
          </cell>
          <cell r="R51">
            <v>0</v>
          </cell>
          <cell r="S51" t="str">
            <v>-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17.05</v>
          </cell>
        </row>
        <row r="52">
          <cell r="B52" t="str">
            <v>JAIZBANK</v>
          </cell>
          <cell r="C52">
            <v>0</v>
          </cell>
          <cell r="D52" t="str">
            <v>0.47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0.47</v>
          </cell>
          <cell r="K52">
            <v>0</v>
          </cell>
          <cell r="L52">
            <v>0</v>
          </cell>
          <cell r="M52" t="str">
            <v>0.44</v>
          </cell>
          <cell r="N52">
            <v>0</v>
          </cell>
          <cell r="O52">
            <v>0</v>
          </cell>
          <cell r="P52" t="str">
            <v>0.44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0.44</v>
          </cell>
        </row>
        <row r="53">
          <cell r="B53" t="str">
            <v>JAPAULOIL</v>
          </cell>
          <cell r="C53">
            <v>0</v>
          </cell>
          <cell r="D53" t="str">
            <v>0.25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0.25</v>
          </cell>
          <cell r="K53">
            <v>0</v>
          </cell>
          <cell r="L53">
            <v>0</v>
          </cell>
          <cell r="M53" t="str">
            <v>0.23</v>
          </cell>
          <cell r="N53">
            <v>0</v>
          </cell>
          <cell r="O53">
            <v>0</v>
          </cell>
          <cell r="P53" t="str">
            <v>0.23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0.23</v>
          </cell>
        </row>
        <row r="54">
          <cell r="B54" t="str">
            <v>JBERGER</v>
          </cell>
          <cell r="C54">
            <v>0</v>
          </cell>
          <cell r="D54" t="str">
            <v>19.95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19.95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19.95</v>
          </cell>
        </row>
        <row r="55">
          <cell r="B55" t="str">
            <v>JOHNHOLT</v>
          </cell>
          <cell r="C55">
            <v>0</v>
          </cell>
          <cell r="D55" t="str">
            <v>0.47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0.47</v>
          </cell>
          <cell r="K55">
            <v>0</v>
          </cell>
          <cell r="L55">
            <v>0</v>
          </cell>
          <cell r="M55" t="str">
            <v>-</v>
          </cell>
          <cell r="N55">
            <v>0</v>
          </cell>
          <cell r="O55">
            <v>0</v>
          </cell>
          <cell r="P55" t="str">
            <v>-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0.47</v>
          </cell>
        </row>
        <row r="56">
          <cell r="B56" t="str">
            <v>LAWUNION</v>
          </cell>
          <cell r="C56">
            <v>0</v>
          </cell>
          <cell r="D56" t="str">
            <v>0.54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0.54</v>
          </cell>
          <cell r="K56">
            <v>0</v>
          </cell>
          <cell r="L56">
            <v>0</v>
          </cell>
          <cell r="M56" t="str">
            <v>-</v>
          </cell>
          <cell r="N56">
            <v>0</v>
          </cell>
          <cell r="O56">
            <v>0</v>
          </cell>
          <cell r="P56" t="str">
            <v>-</v>
          </cell>
          <cell r="Q56">
            <v>0</v>
          </cell>
          <cell r="R56">
            <v>0</v>
          </cell>
          <cell r="S56" t="str">
            <v>-</v>
          </cell>
          <cell r="T56" t="str">
            <v>-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0.54</v>
          </cell>
        </row>
        <row r="57">
          <cell r="B57" t="str">
            <v>LEARNAFRCA</v>
          </cell>
          <cell r="C57">
            <v>0</v>
          </cell>
          <cell r="D57" t="str">
            <v>1.35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1.35</v>
          </cell>
          <cell r="K57">
            <v>0</v>
          </cell>
          <cell r="L57">
            <v>0</v>
          </cell>
          <cell r="M57" t="str">
            <v>1.46</v>
          </cell>
          <cell r="N57">
            <v>0</v>
          </cell>
          <cell r="O57">
            <v>0</v>
          </cell>
          <cell r="P57" t="str">
            <v>1.46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1.46</v>
          </cell>
        </row>
        <row r="58">
          <cell r="B58" t="str">
            <v>LINKASSURE</v>
          </cell>
          <cell r="C58">
            <v>0</v>
          </cell>
          <cell r="D58" t="str">
            <v>0.71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0.71</v>
          </cell>
          <cell r="K58">
            <v>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0.71</v>
          </cell>
        </row>
        <row r="59">
          <cell r="B59" t="str">
            <v>LIVESTOCK</v>
          </cell>
          <cell r="C59">
            <v>0</v>
          </cell>
          <cell r="D59" t="str">
            <v>0.47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0.47</v>
          </cell>
          <cell r="K59">
            <v>0</v>
          </cell>
          <cell r="L59">
            <v>0</v>
          </cell>
          <cell r="M59" t="str">
            <v>0.51</v>
          </cell>
          <cell r="N59">
            <v>0</v>
          </cell>
          <cell r="O59">
            <v>0</v>
          </cell>
          <cell r="P59" t="str">
            <v>0.50</v>
          </cell>
          <cell r="Q59">
            <v>0</v>
          </cell>
          <cell r="R59">
            <v>0</v>
          </cell>
          <cell r="S59" t="str">
            <v>1.96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0.51</v>
          </cell>
        </row>
        <row r="60">
          <cell r="B60" t="str">
            <v>MANSARD</v>
          </cell>
          <cell r="C60">
            <v>0</v>
          </cell>
          <cell r="D60" t="str">
            <v>2.00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2.00</v>
          </cell>
          <cell r="K60">
            <v>0</v>
          </cell>
          <cell r="L60">
            <v>0</v>
          </cell>
          <cell r="M60" t="str">
            <v>-</v>
          </cell>
          <cell r="N60">
            <v>0</v>
          </cell>
          <cell r="O60">
            <v>0</v>
          </cell>
          <cell r="P60" t="str">
            <v>-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2.00</v>
          </cell>
        </row>
        <row r="61">
          <cell r="B61" t="str">
            <v>MAYBAKER</v>
          </cell>
          <cell r="C61">
            <v>0</v>
          </cell>
          <cell r="D61" t="str">
            <v>2.35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2.35</v>
          </cell>
          <cell r="K61">
            <v>0</v>
          </cell>
          <cell r="L61">
            <v>0</v>
          </cell>
          <cell r="M61" t="str">
            <v>2.30</v>
          </cell>
          <cell r="N61">
            <v>0</v>
          </cell>
          <cell r="O61">
            <v>0</v>
          </cell>
          <cell r="P61" t="str">
            <v>2.30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2.30</v>
          </cell>
        </row>
        <row r="62">
          <cell r="B62" t="str">
            <v>MBENEFIT</v>
          </cell>
          <cell r="C62">
            <v>0</v>
          </cell>
          <cell r="D62" t="str">
            <v>0.20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0.20</v>
          </cell>
          <cell r="K62">
            <v>0</v>
          </cell>
          <cell r="L62">
            <v>0</v>
          </cell>
          <cell r="M62" t="str">
            <v>0.21</v>
          </cell>
          <cell r="N62">
            <v>0</v>
          </cell>
          <cell r="O62">
            <v>0</v>
          </cell>
          <cell r="P62" t="str">
            <v>0.21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0.21</v>
          </cell>
        </row>
        <row r="63">
          <cell r="B63" t="str">
            <v>MCNICHOLS</v>
          </cell>
          <cell r="C63">
            <v>0</v>
          </cell>
          <cell r="D63" t="str">
            <v>0.55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0.55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0.55</v>
          </cell>
        </row>
        <row r="64">
          <cell r="B64" t="str">
            <v>MEDVIEWAIR</v>
          </cell>
          <cell r="C64">
            <v>0</v>
          </cell>
          <cell r="D64" t="str">
            <v>1.80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1.80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1.80</v>
          </cell>
        </row>
        <row r="65">
          <cell r="B65" t="str">
            <v>MOBIL</v>
          </cell>
          <cell r="C65">
            <v>0</v>
          </cell>
          <cell r="D65" t="str">
            <v>158.00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158.00</v>
          </cell>
          <cell r="K65">
            <v>0</v>
          </cell>
          <cell r="L65">
            <v>0</v>
          </cell>
          <cell r="M65" t="str">
            <v>-</v>
          </cell>
          <cell r="N65">
            <v>0</v>
          </cell>
          <cell r="O65">
            <v>0</v>
          </cell>
          <cell r="P65" t="str">
            <v>-</v>
          </cell>
          <cell r="Q65">
            <v>0</v>
          </cell>
          <cell r="R65">
            <v>0</v>
          </cell>
          <cell r="S65" t="str">
            <v>-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158.00</v>
          </cell>
        </row>
        <row r="66">
          <cell r="B66" t="str">
            <v>MRS</v>
          </cell>
          <cell r="C66">
            <v>0</v>
          </cell>
          <cell r="D66" t="str">
            <v>20.85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20.85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20.85</v>
          </cell>
        </row>
        <row r="67">
          <cell r="B67" t="str">
            <v>MTNN</v>
          </cell>
          <cell r="C67">
            <v>0</v>
          </cell>
          <cell r="D67" t="str">
            <v>129.05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129.05</v>
          </cell>
          <cell r="K67">
            <v>0</v>
          </cell>
          <cell r="L67">
            <v>0</v>
          </cell>
          <cell r="M67" t="str">
            <v>129.00</v>
          </cell>
          <cell r="N67">
            <v>0</v>
          </cell>
          <cell r="O67">
            <v>0</v>
          </cell>
          <cell r="P67" t="str">
            <v>129.00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129.00</v>
          </cell>
        </row>
        <row r="68">
          <cell r="B68" t="str">
            <v>MULTIVERSE</v>
          </cell>
          <cell r="C68">
            <v>0</v>
          </cell>
          <cell r="D68" t="str">
            <v>0.20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0.20</v>
          </cell>
          <cell r="K68">
            <v>0</v>
          </cell>
          <cell r="L68">
            <v>0</v>
          </cell>
          <cell r="M68" t="str">
            <v>-</v>
          </cell>
          <cell r="N68">
            <v>0</v>
          </cell>
          <cell r="O68">
            <v>0</v>
          </cell>
          <cell r="P68" t="str">
            <v>-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0.20</v>
          </cell>
        </row>
        <row r="69">
          <cell r="B69" t="str">
            <v>NAHCO</v>
          </cell>
          <cell r="C69">
            <v>0</v>
          </cell>
          <cell r="D69" t="str">
            <v>3.20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3.20</v>
          </cell>
          <cell r="K69">
            <v>0</v>
          </cell>
          <cell r="L69">
            <v>0</v>
          </cell>
          <cell r="M69" t="str">
            <v>-</v>
          </cell>
          <cell r="N69">
            <v>0</v>
          </cell>
          <cell r="O69">
            <v>0</v>
          </cell>
          <cell r="P69" t="str">
            <v>-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3.20</v>
          </cell>
        </row>
        <row r="70">
          <cell r="B70" t="str">
            <v>NASCON</v>
          </cell>
          <cell r="C70">
            <v>0</v>
          </cell>
          <cell r="D70" t="str">
            <v>14.30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14.30</v>
          </cell>
          <cell r="K70">
            <v>0</v>
          </cell>
          <cell r="L70">
            <v>0</v>
          </cell>
          <cell r="M70" t="str">
            <v>15.00</v>
          </cell>
          <cell r="N70">
            <v>0</v>
          </cell>
          <cell r="O70">
            <v>0</v>
          </cell>
          <cell r="P70" t="str">
            <v>15.00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15.00</v>
          </cell>
        </row>
        <row r="71">
          <cell r="B71" t="str">
            <v>NB</v>
          </cell>
          <cell r="C71">
            <v>0</v>
          </cell>
          <cell r="D71" t="str">
            <v>60.50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60.50</v>
          </cell>
          <cell r="K71">
            <v>0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60.50</v>
          </cell>
        </row>
        <row r="72">
          <cell r="B72" t="str">
            <v>NEIMETH</v>
          </cell>
          <cell r="C72">
            <v>0</v>
          </cell>
          <cell r="D72" t="str">
            <v>0.52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0.52</v>
          </cell>
          <cell r="K72">
            <v>0</v>
          </cell>
          <cell r="L72">
            <v>0</v>
          </cell>
          <cell r="M72" t="str">
            <v>-</v>
          </cell>
          <cell r="N72">
            <v>0</v>
          </cell>
          <cell r="O72">
            <v>0</v>
          </cell>
          <cell r="P72" t="str">
            <v>-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0.52</v>
          </cell>
        </row>
        <row r="73">
          <cell r="B73" t="str">
            <v>NEM</v>
          </cell>
          <cell r="C73">
            <v>0</v>
          </cell>
          <cell r="D73" t="str">
            <v>2.27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2.27</v>
          </cell>
          <cell r="K73">
            <v>0</v>
          </cell>
          <cell r="L73">
            <v>0</v>
          </cell>
          <cell r="M73" t="str">
            <v>2.28</v>
          </cell>
          <cell r="N73">
            <v>0</v>
          </cell>
          <cell r="O73">
            <v>0</v>
          </cell>
          <cell r="P73" t="str">
            <v>2.12</v>
          </cell>
          <cell r="Q73">
            <v>0</v>
          </cell>
          <cell r="R73">
            <v>0</v>
          </cell>
          <cell r="S73" t="str">
            <v>7.02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2.28</v>
          </cell>
        </row>
        <row r="74">
          <cell r="B74" t="str">
            <v>NESTLE</v>
          </cell>
          <cell r="C74">
            <v>0</v>
          </cell>
          <cell r="D74" t="str">
            <v>1,345.00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1,345.00</v>
          </cell>
          <cell r="K74">
            <v>0</v>
          </cell>
          <cell r="L74">
            <v>0</v>
          </cell>
          <cell r="M74" t="str">
            <v>-</v>
          </cell>
          <cell r="N74">
            <v>0</v>
          </cell>
          <cell r="O74">
            <v>0</v>
          </cell>
          <cell r="P74" t="str">
            <v>-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1,345.00</v>
          </cell>
        </row>
        <row r="75">
          <cell r="B75" t="str">
            <v>NNFM</v>
          </cell>
          <cell r="C75">
            <v>0</v>
          </cell>
          <cell r="D75" t="str">
            <v>4.30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4.30</v>
          </cell>
          <cell r="K75">
            <v>0</v>
          </cell>
          <cell r="L75">
            <v>0</v>
          </cell>
          <cell r="M75" t="str">
            <v>-</v>
          </cell>
          <cell r="N75">
            <v>0</v>
          </cell>
          <cell r="O75">
            <v>0</v>
          </cell>
          <cell r="P75" t="str">
            <v>-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4.30</v>
          </cell>
        </row>
        <row r="76">
          <cell r="B76" t="str">
            <v>NOTORE</v>
          </cell>
          <cell r="C76">
            <v>0</v>
          </cell>
          <cell r="D76" t="str">
            <v>62.50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62.50</v>
          </cell>
          <cell r="K76">
            <v>0</v>
          </cell>
          <cell r="L76">
            <v>0</v>
          </cell>
          <cell r="M76" t="str">
            <v>62.50</v>
          </cell>
          <cell r="N76">
            <v>0</v>
          </cell>
          <cell r="O76">
            <v>0</v>
          </cell>
          <cell r="P76" t="str">
            <v>62.50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62.50</v>
          </cell>
        </row>
        <row r="77">
          <cell r="B77" t="str">
            <v>NPFMCRFBK</v>
          </cell>
          <cell r="C77">
            <v>0</v>
          </cell>
          <cell r="D77" t="str">
            <v>1.08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1.08</v>
          </cell>
          <cell r="K77">
            <v>0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1.08</v>
          </cell>
        </row>
        <row r="78">
          <cell r="B78" t="str">
            <v>OANDO</v>
          </cell>
          <cell r="C78">
            <v>0</v>
          </cell>
          <cell r="D78" t="str">
            <v>3.95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3.95</v>
          </cell>
          <cell r="K78">
            <v>0</v>
          </cell>
          <cell r="L78">
            <v>0</v>
          </cell>
          <cell r="M78" t="str">
            <v>3.85</v>
          </cell>
          <cell r="N78">
            <v>0</v>
          </cell>
          <cell r="O78">
            <v>0</v>
          </cell>
          <cell r="P78" t="str">
            <v>3.65</v>
          </cell>
          <cell r="Q78">
            <v>0</v>
          </cell>
          <cell r="R78">
            <v>0</v>
          </cell>
          <cell r="S78" t="str">
            <v>5.19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3.85</v>
          </cell>
        </row>
        <row r="79">
          <cell r="B79" t="str">
            <v>OKOMUOIL</v>
          </cell>
          <cell r="C79">
            <v>0</v>
          </cell>
          <cell r="D79" t="str">
            <v>62.00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62.00</v>
          </cell>
          <cell r="K79">
            <v>0</v>
          </cell>
          <cell r="L79">
            <v>0</v>
          </cell>
          <cell r="M79" t="str">
            <v>62.00</v>
          </cell>
          <cell r="N79">
            <v>0</v>
          </cell>
          <cell r="O79">
            <v>0</v>
          </cell>
          <cell r="P79" t="str">
            <v>62.00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62.00</v>
          </cell>
        </row>
        <row r="80">
          <cell r="B80" t="str">
            <v>PHARMDEKO</v>
          </cell>
          <cell r="C80">
            <v>0</v>
          </cell>
          <cell r="D80" t="str">
            <v>1.50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1.50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1.50</v>
          </cell>
        </row>
        <row r="81">
          <cell r="B81" t="str">
            <v>PORTPAINT</v>
          </cell>
          <cell r="C81">
            <v>0</v>
          </cell>
          <cell r="D81" t="str">
            <v>2.47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2.47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2.47</v>
          </cell>
        </row>
        <row r="82">
          <cell r="B82" t="str">
            <v>PRESCO</v>
          </cell>
          <cell r="C82">
            <v>0</v>
          </cell>
          <cell r="D82" t="str">
            <v>52.00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52.00</v>
          </cell>
          <cell r="K82">
            <v>0</v>
          </cell>
          <cell r="L82">
            <v>0</v>
          </cell>
          <cell r="M82" t="str">
            <v>52.00</v>
          </cell>
          <cell r="N82">
            <v>0</v>
          </cell>
          <cell r="O82">
            <v>0</v>
          </cell>
          <cell r="P82" t="str">
            <v>46.80</v>
          </cell>
          <cell r="Q82">
            <v>0</v>
          </cell>
          <cell r="R82">
            <v>0</v>
          </cell>
          <cell r="S82" t="str">
            <v>10.00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46.80</v>
          </cell>
        </row>
        <row r="83">
          <cell r="B83" t="str">
            <v>PRESTIGE</v>
          </cell>
          <cell r="C83">
            <v>0</v>
          </cell>
          <cell r="D83" t="str">
            <v>0.50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0.50</v>
          </cell>
          <cell r="K83">
            <v>0</v>
          </cell>
          <cell r="L83">
            <v>0</v>
          </cell>
          <cell r="M83" t="str">
            <v>-</v>
          </cell>
          <cell r="N83">
            <v>0</v>
          </cell>
          <cell r="O83">
            <v>0</v>
          </cell>
          <cell r="P83" t="str">
            <v>-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0.50</v>
          </cell>
        </row>
        <row r="84">
          <cell r="B84" t="str">
            <v>PZ</v>
          </cell>
          <cell r="C84">
            <v>0</v>
          </cell>
          <cell r="D84" t="str">
            <v>6.90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6.90</v>
          </cell>
          <cell r="K84">
            <v>0</v>
          </cell>
          <cell r="L84">
            <v>0</v>
          </cell>
          <cell r="M84" t="str">
            <v>-</v>
          </cell>
          <cell r="N84">
            <v>0</v>
          </cell>
          <cell r="O84">
            <v>0</v>
          </cell>
          <cell r="P84" t="str">
            <v>-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6.90</v>
          </cell>
        </row>
        <row r="85">
          <cell r="B85" t="str">
            <v>REDSTAREX</v>
          </cell>
          <cell r="C85">
            <v>0</v>
          </cell>
          <cell r="D85" t="str">
            <v>4.95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4.95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4.95</v>
          </cell>
        </row>
        <row r="86">
          <cell r="B86" t="str">
            <v>REGALINS</v>
          </cell>
          <cell r="C86">
            <v>0</v>
          </cell>
          <cell r="D86" t="str">
            <v>0.20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0.20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0.20</v>
          </cell>
        </row>
        <row r="87">
          <cell r="B87" t="str">
            <v>SCOA</v>
          </cell>
          <cell r="C87">
            <v>0</v>
          </cell>
          <cell r="D87" t="str">
            <v>2.93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2.93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2.93</v>
          </cell>
        </row>
        <row r="88">
          <cell r="B88" t="str">
            <v>SEPLAT</v>
          </cell>
          <cell r="C88">
            <v>0</v>
          </cell>
          <cell r="D88" t="str">
            <v>530.00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530.00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530.00</v>
          </cell>
        </row>
        <row r="89">
          <cell r="B89" t="str">
            <v>SKYAVN</v>
          </cell>
          <cell r="C89">
            <v>0</v>
          </cell>
          <cell r="D89" t="str">
            <v>4.65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4.65</v>
          </cell>
          <cell r="K89">
            <v>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4.65</v>
          </cell>
        </row>
        <row r="90">
          <cell r="B90" t="str">
            <v>SOVRENINS</v>
          </cell>
          <cell r="C90">
            <v>0</v>
          </cell>
          <cell r="D90" t="str">
            <v>0.23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0.23</v>
          </cell>
          <cell r="K90">
            <v>0</v>
          </cell>
          <cell r="L90">
            <v>0</v>
          </cell>
          <cell r="M90" t="str">
            <v>0.21</v>
          </cell>
          <cell r="N90">
            <v>0</v>
          </cell>
          <cell r="O90">
            <v>0</v>
          </cell>
          <cell r="P90" t="str">
            <v>0.21</v>
          </cell>
          <cell r="Q90">
            <v>0</v>
          </cell>
          <cell r="R90">
            <v>0</v>
          </cell>
          <cell r="S90" t="str">
            <v>-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0.21</v>
          </cell>
        </row>
        <row r="91">
          <cell r="B91" t="str">
            <v>STANBIC</v>
          </cell>
          <cell r="C91">
            <v>0</v>
          </cell>
          <cell r="D91" t="str">
            <v>40.25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40.25</v>
          </cell>
          <cell r="K91">
            <v>0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-</v>
          </cell>
          <cell r="Q91">
            <v>0</v>
          </cell>
          <cell r="R91">
            <v>0</v>
          </cell>
          <cell r="S91" t="str">
            <v>-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40.25</v>
          </cell>
        </row>
        <row r="92">
          <cell r="B92" t="str">
            <v>STERLNBANK</v>
          </cell>
          <cell r="C92">
            <v>0</v>
          </cell>
          <cell r="D92" t="str">
            <v>2.30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2.30</v>
          </cell>
          <cell r="K92">
            <v>0</v>
          </cell>
          <cell r="L92">
            <v>0</v>
          </cell>
          <cell r="M92" t="str">
            <v>2.40</v>
          </cell>
          <cell r="N92">
            <v>0</v>
          </cell>
          <cell r="O92">
            <v>0</v>
          </cell>
          <cell r="P92" t="str">
            <v>2.30</v>
          </cell>
          <cell r="Q92">
            <v>0</v>
          </cell>
          <cell r="R92">
            <v>0</v>
          </cell>
          <cell r="S92" t="str">
            <v>4.17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2.30</v>
          </cell>
        </row>
        <row r="93">
          <cell r="B93" t="str">
            <v>SUNUASSUR</v>
          </cell>
          <cell r="C93">
            <v>0</v>
          </cell>
          <cell r="D93" t="str">
            <v>0.20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0.20</v>
          </cell>
          <cell r="K93">
            <v>0</v>
          </cell>
          <cell r="L93">
            <v>0</v>
          </cell>
          <cell r="M93" t="str">
            <v>-</v>
          </cell>
          <cell r="N93">
            <v>0</v>
          </cell>
          <cell r="O93">
            <v>0</v>
          </cell>
          <cell r="P93" t="str">
            <v>-</v>
          </cell>
          <cell r="Q93">
            <v>0</v>
          </cell>
          <cell r="R93">
            <v>0</v>
          </cell>
          <cell r="S93" t="str">
            <v>-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0.20</v>
          </cell>
        </row>
        <row r="94">
          <cell r="B94" t="str">
            <v>TOTAL</v>
          </cell>
          <cell r="C94">
            <v>0</v>
          </cell>
          <cell r="D94" t="str">
            <v>148.00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148.00</v>
          </cell>
          <cell r="K94">
            <v>0</v>
          </cell>
          <cell r="L94">
            <v>0</v>
          </cell>
          <cell r="M94" t="str">
            <v>-</v>
          </cell>
          <cell r="N94">
            <v>0</v>
          </cell>
          <cell r="O94">
            <v>0</v>
          </cell>
          <cell r="P94" t="str">
            <v>-</v>
          </cell>
          <cell r="Q94">
            <v>0</v>
          </cell>
          <cell r="R94">
            <v>0</v>
          </cell>
          <cell r="S94" t="str">
            <v>-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148.00</v>
          </cell>
        </row>
        <row r="95">
          <cell r="B95" t="str">
            <v>TOURIST</v>
          </cell>
          <cell r="C95">
            <v>0</v>
          </cell>
          <cell r="D95" t="str">
            <v>3.50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3.50</v>
          </cell>
          <cell r="K95">
            <v>0</v>
          </cell>
          <cell r="L95">
            <v>0</v>
          </cell>
          <cell r="M95" t="str">
            <v>-</v>
          </cell>
          <cell r="N95">
            <v>0</v>
          </cell>
          <cell r="O95">
            <v>0</v>
          </cell>
          <cell r="P95" t="str">
            <v>-</v>
          </cell>
          <cell r="Q95">
            <v>0</v>
          </cell>
          <cell r="R95">
            <v>0</v>
          </cell>
          <cell r="S95" t="str">
            <v>-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3.50</v>
          </cell>
        </row>
        <row r="96">
          <cell r="B96" t="str">
            <v>TRANSCOHOT</v>
          </cell>
          <cell r="C96">
            <v>0</v>
          </cell>
          <cell r="D96" t="str">
            <v>5.40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5.40</v>
          </cell>
          <cell r="K96">
            <v>0</v>
          </cell>
          <cell r="L96">
            <v>0</v>
          </cell>
          <cell r="M96" t="str">
            <v>5.40</v>
          </cell>
          <cell r="N96">
            <v>0</v>
          </cell>
          <cell r="O96">
            <v>0</v>
          </cell>
          <cell r="P96" t="str">
            <v>5.40</v>
          </cell>
          <cell r="Q96">
            <v>0</v>
          </cell>
          <cell r="R96">
            <v>0</v>
          </cell>
          <cell r="S96" t="str">
            <v>-</v>
          </cell>
          <cell r="T96" t="str">
            <v>-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5.40</v>
          </cell>
        </row>
        <row r="97">
          <cell r="B97" t="str">
            <v>TRANSCORP</v>
          </cell>
          <cell r="C97">
            <v>0</v>
          </cell>
          <cell r="D97" t="str">
            <v>1.07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1.07</v>
          </cell>
          <cell r="K97">
            <v>0</v>
          </cell>
          <cell r="L97">
            <v>0</v>
          </cell>
          <cell r="M97" t="str">
            <v>1.08</v>
          </cell>
          <cell r="N97">
            <v>0</v>
          </cell>
          <cell r="O97">
            <v>0</v>
          </cell>
          <cell r="P97" t="str">
            <v>1.06</v>
          </cell>
          <cell r="Q97">
            <v>0</v>
          </cell>
          <cell r="R97">
            <v>0</v>
          </cell>
          <cell r="S97" t="str">
            <v>1.85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1.08</v>
          </cell>
        </row>
        <row r="98">
          <cell r="B98" t="str">
            <v>TRANSEXPR</v>
          </cell>
          <cell r="C98">
            <v>0</v>
          </cell>
          <cell r="D98" t="str">
            <v>0.73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0.73</v>
          </cell>
          <cell r="K98">
            <v>0</v>
          </cell>
          <cell r="L98">
            <v>0</v>
          </cell>
          <cell r="M98" t="str">
            <v>-</v>
          </cell>
          <cell r="N98">
            <v>0</v>
          </cell>
          <cell r="O98">
            <v>0</v>
          </cell>
          <cell r="P98" t="str">
            <v>-</v>
          </cell>
          <cell r="Q98">
            <v>0</v>
          </cell>
          <cell r="R98">
            <v>0</v>
          </cell>
          <cell r="S98" t="str">
            <v>-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0.73</v>
          </cell>
        </row>
        <row r="99">
          <cell r="B99" t="str">
            <v>UACN</v>
          </cell>
          <cell r="C99">
            <v>0</v>
          </cell>
          <cell r="D99" t="str">
            <v>6.10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6.10</v>
          </cell>
          <cell r="K99">
            <v>0</v>
          </cell>
          <cell r="L99">
            <v>0</v>
          </cell>
          <cell r="M99" t="str">
            <v>6.20</v>
          </cell>
          <cell r="N99">
            <v>0</v>
          </cell>
          <cell r="O99">
            <v>0</v>
          </cell>
          <cell r="P99" t="str">
            <v>6.20</v>
          </cell>
          <cell r="Q99">
            <v>0</v>
          </cell>
          <cell r="R99">
            <v>0</v>
          </cell>
          <cell r="S99" t="str">
            <v>-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6.20</v>
          </cell>
        </row>
        <row r="100">
          <cell r="B100" t="str">
            <v>UAC-PROP</v>
          </cell>
          <cell r="C100">
            <v>0</v>
          </cell>
          <cell r="D100" t="str">
            <v>1.40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1.40</v>
          </cell>
          <cell r="K100">
            <v>0</v>
          </cell>
          <cell r="L100">
            <v>0</v>
          </cell>
          <cell r="M100" t="str">
            <v>-</v>
          </cell>
          <cell r="N100">
            <v>0</v>
          </cell>
          <cell r="O100">
            <v>0</v>
          </cell>
          <cell r="P100" t="str">
            <v>-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1.40</v>
          </cell>
        </row>
        <row r="101">
          <cell r="B101" t="str">
            <v>UBA</v>
          </cell>
          <cell r="C101">
            <v>0</v>
          </cell>
          <cell r="D101" t="str">
            <v>6.10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6.10</v>
          </cell>
          <cell r="K101">
            <v>0</v>
          </cell>
          <cell r="L101">
            <v>0</v>
          </cell>
          <cell r="M101" t="str">
            <v>6.15</v>
          </cell>
          <cell r="N101">
            <v>0</v>
          </cell>
          <cell r="O101">
            <v>0</v>
          </cell>
          <cell r="P101" t="str">
            <v>6.00</v>
          </cell>
          <cell r="Q101">
            <v>0</v>
          </cell>
          <cell r="R101">
            <v>0</v>
          </cell>
          <cell r="S101" t="str">
            <v>2.44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6.05</v>
          </cell>
        </row>
        <row r="102">
          <cell r="B102" t="str">
            <v>UBN</v>
          </cell>
          <cell r="C102">
            <v>0</v>
          </cell>
          <cell r="D102" t="str">
            <v>7.00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7.00</v>
          </cell>
          <cell r="K102">
            <v>0</v>
          </cell>
          <cell r="L102">
            <v>0</v>
          </cell>
          <cell r="M102" t="str">
            <v>7.00</v>
          </cell>
          <cell r="N102">
            <v>0</v>
          </cell>
          <cell r="O102">
            <v>0</v>
          </cell>
          <cell r="P102" t="str">
            <v>7.00</v>
          </cell>
          <cell r="Q102">
            <v>0</v>
          </cell>
          <cell r="R102">
            <v>0</v>
          </cell>
          <cell r="S102" t="str">
            <v>-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7.00</v>
          </cell>
        </row>
        <row r="103">
          <cell r="B103" t="str">
            <v>UCAP</v>
          </cell>
          <cell r="C103">
            <v>0</v>
          </cell>
          <cell r="D103" t="str">
            <v>2.30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2.30</v>
          </cell>
          <cell r="K103">
            <v>0</v>
          </cell>
          <cell r="L103">
            <v>0</v>
          </cell>
          <cell r="M103" t="str">
            <v>2.25</v>
          </cell>
          <cell r="N103">
            <v>0</v>
          </cell>
          <cell r="O103">
            <v>0</v>
          </cell>
          <cell r="P103" t="str">
            <v>2.25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2.25</v>
          </cell>
        </row>
        <row r="104">
          <cell r="B104" t="str">
            <v>UNILEVER</v>
          </cell>
          <cell r="C104">
            <v>0</v>
          </cell>
          <cell r="D104" t="str">
            <v>32.00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32.00</v>
          </cell>
          <cell r="K104">
            <v>0</v>
          </cell>
          <cell r="L104">
            <v>0</v>
          </cell>
          <cell r="M104" t="str">
            <v>-</v>
          </cell>
          <cell r="N104">
            <v>0</v>
          </cell>
          <cell r="O104">
            <v>0</v>
          </cell>
          <cell r="P104" t="str">
            <v>-</v>
          </cell>
          <cell r="Q104">
            <v>0</v>
          </cell>
          <cell r="R104">
            <v>0</v>
          </cell>
          <cell r="S104" t="str">
            <v>-</v>
          </cell>
          <cell r="T104" t="str">
            <v>-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32.00</v>
          </cell>
        </row>
        <row r="105">
          <cell r="B105" t="str">
            <v>UNIONDAC</v>
          </cell>
          <cell r="C105">
            <v>0</v>
          </cell>
          <cell r="D105" t="str">
            <v>0.24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0.24</v>
          </cell>
          <cell r="K105">
            <v>0</v>
          </cell>
          <cell r="L105">
            <v>0</v>
          </cell>
          <cell r="M105" t="str">
            <v>0.24</v>
          </cell>
          <cell r="N105">
            <v>0</v>
          </cell>
          <cell r="O105">
            <v>0</v>
          </cell>
          <cell r="P105" t="str">
            <v>0.24</v>
          </cell>
          <cell r="Q105">
            <v>0</v>
          </cell>
          <cell r="R105">
            <v>0</v>
          </cell>
          <cell r="S105" t="str">
            <v>-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0.24</v>
          </cell>
        </row>
        <row r="106">
          <cell r="B106" t="str">
            <v>UNIONDICON</v>
          </cell>
          <cell r="C106">
            <v>0</v>
          </cell>
          <cell r="D106" t="str">
            <v>12.15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12.15</v>
          </cell>
          <cell r="K106">
            <v>0</v>
          </cell>
          <cell r="L106">
            <v>0</v>
          </cell>
          <cell r="M106" t="str">
            <v>-</v>
          </cell>
          <cell r="N106">
            <v>0</v>
          </cell>
          <cell r="O106">
            <v>0</v>
          </cell>
          <cell r="P106" t="str">
            <v>-</v>
          </cell>
          <cell r="Q106">
            <v>0</v>
          </cell>
          <cell r="R106">
            <v>0</v>
          </cell>
          <cell r="S106" t="str">
            <v>-</v>
          </cell>
          <cell r="T106" t="str">
            <v>-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12.15</v>
          </cell>
        </row>
        <row r="107">
          <cell r="B107" t="str">
            <v>UNITYBNK</v>
          </cell>
          <cell r="C107">
            <v>0</v>
          </cell>
          <cell r="D107" t="str">
            <v>0.60</v>
          </cell>
          <cell r="E107">
            <v>0</v>
          </cell>
          <cell r="F107">
            <v>0</v>
          </cell>
          <cell r="G107" t="str">
            <v>-</v>
          </cell>
          <cell r="H107">
            <v>0</v>
          </cell>
          <cell r="I107">
            <v>0</v>
          </cell>
          <cell r="J107" t="str">
            <v>0.60</v>
          </cell>
          <cell r="K107">
            <v>0</v>
          </cell>
          <cell r="L107">
            <v>0</v>
          </cell>
          <cell r="M107" t="str">
            <v>-</v>
          </cell>
          <cell r="N107">
            <v>0</v>
          </cell>
          <cell r="O107">
            <v>0</v>
          </cell>
          <cell r="P107" t="str">
            <v>-</v>
          </cell>
          <cell r="Q107">
            <v>0</v>
          </cell>
          <cell r="R107">
            <v>0</v>
          </cell>
          <cell r="S107" t="str">
            <v>-</v>
          </cell>
          <cell r="T107" t="str">
            <v>-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>0.60</v>
          </cell>
        </row>
        <row r="108">
          <cell r="B108" t="str">
            <v>UPL</v>
          </cell>
          <cell r="C108">
            <v>0</v>
          </cell>
          <cell r="D108" t="str">
            <v>1.84</v>
          </cell>
          <cell r="E108">
            <v>0</v>
          </cell>
          <cell r="F108">
            <v>0</v>
          </cell>
          <cell r="G108" t="str">
            <v>-</v>
          </cell>
          <cell r="H108">
            <v>0</v>
          </cell>
          <cell r="I108">
            <v>0</v>
          </cell>
          <cell r="J108" t="str">
            <v>1.84</v>
          </cell>
          <cell r="K108">
            <v>0</v>
          </cell>
          <cell r="L108">
            <v>0</v>
          </cell>
          <cell r="M108" t="str">
            <v>1.85</v>
          </cell>
          <cell r="N108">
            <v>0</v>
          </cell>
          <cell r="O108">
            <v>0</v>
          </cell>
          <cell r="P108" t="str">
            <v>1.85</v>
          </cell>
          <cell r="Q108">
            <v>0</v>
          </cell>
          <cell r="R108">
            <v>0</v>
          </cell>
          <cell r="S108" t="str">
            <v>-</v>
          </cell>
          <cell r="T108" t="str">
            <v>-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 t="str">
            <v>1.85</v>
          </cell>
        </row>
        <row r="109">
          <cell r="B109" t="str">
            <v>VERITASKAP</v>
          </cell>
          <cell r="C109">
            <v>0</v>
          </cell>
          <cell r="D109" t="str">
            <v>0.20</v>
          </cell>
          <cell r="E109">
            <v>0</v>
          </cell>
          <cell r="F109">
            <v>0</v>
          </cell>
          <cell r="G109" t="str">
            <v>-</v>
          </cell>
          <cell r="H109">
            <v>0</v>
          </cell>
          <cell r="I109">
            <v>0</v>
          </cell>
          <cell r="J109" t="str">
            <v>0.20</v>
          </cell>
          <cell r="K109">
            <v>0</v>
          </cell>
          <cell r="L109">
            <v>0</v>
          </cell>
          <cell r="M109" t="str">
            <v>0.20</v>
          </cell>
          <cell r="N109">
            <v>0</v>
          </cell>
          <cell r="O109">
            <v>0</v>
          </cell>
          <cell r="P109" t="str">
            <v>0.20</v>
          </cell>
          <cell r="Q109">
            <v>0</v>
          </cell>
          <cell r="R109">
            <v>0</v>
          </cell>
          <cell r="S109" t="str">
            <v>-</v>
          </cell>
          <cell r="T109" t="str">
            <v>-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>0.20</v>
          </cell>
        </row>
        <row r="110">
          <cell r="B110" t="str">
            <v>VITAFOAM</v>
          </cell>
          <cell r="C110">
            <v>0</v>
          </cell>
          <cell r="D110" t="str">
            <v>3.84</v>
          </cell>
          <cell r="E110">
            <v>0</v>
          </cell>
          <cell r="F110">
            <v>0</v>
          </cell>
          <cell r="G110" t="str">
            <v>-</v>
          </cell>
          <cell r="H110">
            <v>0</v>
          </cell>
          <cell r="I110">
            <v>0</v>
          </cell>
          <cell r="J110" t="str">
            <v>3.84</v>
          </cell>
          <cell r="K110">
            <v>0</v>
          </cell>
          <cell r="L110">
            <v>0</v>
          </cell>
          <cell r="M110" t="str">
            <v>-</v>
          </cell>
          <cell r="N110">
            <v>0</v>
          </cell>
          <cell r="O110">
            <v>0</v>
          </cell>
          <cell r="P110" t="str">
            <v>-</v>
          </cell>
          <cell r="Q110">
            <v>0</v>
          </cell>
          <cell r="R110">
            <v>0</v>
          </cell>
          <cell r="S110" t="str">
            <v>-</v>
          </cell>
          <cell r="T110" t="str">
            <v>-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 t="str">
            <v>3.84</v>
          </cell>
        </row>
        <row r="111">
          <cell r="B111" t="str">
            <v>WAPCO</v>
          </cell>
          <cell r="C111">
            <v>0</v>
          </cell>
          <cell r="D111" t="str">
            <v>13.25</v>
          </cell>
          <cell r="E111">
            <v>0</v>
          </cell>
          <cell r="F111">
            <v>0</v>
          </cell>
          <cell r="G111" t="str">
            <v>-</v>
          </cell>
          <cell r="H111">
            <v>0</v>
          </cell>
          <cell r="I111">
            <v>0</v>
          </cell>
          <cell r="J111" t="str">
            <v>13.25</v>
          </cell>
          <cell r="K111">
            <v>0</v>
          </cell>
          <cell r="L111">
            <v>0</v>
          </cell>
          <cell r="M111" t="str">
            <v>14.00</v>
          </cell>
          <cell r="N111">
            <v>0</v>
          </cell>
          <cell r="O111">
            <v>0</v>
          </cell>
          <cell r="P111" t="str">
            <v>13.30</v>
          </cell>
          <cell r="Q111">
            <v>0</v>
          </cell>
          <cell r="R111">
            <v>0</v>
          </cell>
          <cell r="S111" t="str">
            <v>5.00</v>
          </cell>
          <cell r="T111" t="str">
            <v>-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 t="str">
            <v>13.55</v>
          </cell>
        </row>
        <row r="112">
          <cell r="B112" t="str">
            <v>WAPIC</v>
          </cell>
          <cell r="C112">
            <v>0</v>
          </cell>
          <cell r="D112" t="str">
            <v>0.47</v>
          </cell>
          <cell r="E112">
            <v>0</v>
          </cell>
          <cell r="F112">
            <v>0</v>
          </cell>
          <cell r="G112" t="str">
            <v>-</v>
          </cell>
          <cell r="H112">
            <v>0</v>
          </cell>
          <cell r="I112">
            <v>0</v>
          </cell>
          <cell r="J112" t="str">
            <v>0.47</v>
          </cell>
          <cell r="K112">
            <v>0</v>
          </cell>
          <cell r="L112">
            <v>0</v>
          </cell>
          <cell r="M112" t="str">
            <v>0.43</v>
          </cell>
          <cell r="N112">
            <v>0</v>
          </cell>
          <cell r="O112">
            <v>0</v>
          </cell>
          <cell r="P112" t="str">
            <v>0.43</v>
          </cell>
          <cell r="Q112">
            <v>0</v>
          </cell>
          <cell r="R112">
            <v>0</v>
          </cell>
          <cell r="S112" t="str">
            <v>-</v>
          </cell>
          <cell r="T112" t="str">
            <v>0.43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 t="str">
            <v>0.43</v>
          </cell>
        </row>
        <row r="113">
          <cell r="B113" t="str">
            <v>WEMABANK</v>
          </cell>
          <cell r="C113">
            <v>0</v>
          </cell>
          <cell r="D113" t="str">
            <v>0.64</v>
          </cell>
          <cell r="E113">
            <v>0</v>
          </cell>
          <cell r="F113">
            <v>0</v>
          </cell>
          <cell r="G113" t="str">
            <v>-</v>
          </cell>
          <cell r="H113">
            <v>0</v>
          </cell>
          <cell r="I113">
            <v>0</v>
          </cell>
          <cell r="J113" t="str">
            <v>0.64</v>
          </cell>
          <cell r="K113">
            <v>0</v>
          </cell>
          <cell r="L113">
            <v>0</v>
          </cell>
          <cell r="M113" t="str">
            <v>-</v>
          </cell>
          <cell r="N113">
            <v>0</v>
          </cell>
          <cell r="O113">
            <v>0</v>
          </cell>
          <cell r="P113" t="str">
            <v>-</v>
          </cell>
          <cell r="Q113">
            <v>0</v>
          </cell>
          <cell r="R113">
            <v>0</v>
          </cell>
          <cell r="S113" t="str">
            <v>-</v>
          </cell>
          <cell r="T113" t="str">
            <v>-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 t="str">
            <v>0.64</v>
          </cell>
        </row>
        <row r="114">
          <cell r="B114" t="str">
            <v>ZENITHBANK</v>
          </cell>
          <cell r="C114">
            <v>0</v>
          </cell>
          <cell r="D114" t="str">
            <v>19.25</v>
          </cell>
          <cell r="E114">
            <v>0</v>
          </cell>
          <cell r="F114">
            <v>0</v>
          </cell>
          <cell r="G114" t="str">
            <v>-</v>
          </cell>
          <cell r="H114">
            <v>0</v>
          </cell>
          <cell r="I114">
            <v>0</v>
          </cell>
          <cell r="J114" t="str">
            <v>19.25</v>
          </cell>
          <cell r="K114">
            <v>0</v>
          </cell>
          <cell r="L114">
            <v>0</v>
          </cell>
          <cell r="M114" t="str">
            <v>19.55</v>
          </cell>
          <cell r="N114">
            <v>0</v>
          </cell>
          <cell r="O114">
            <v>0</v>
          </cell>
          <cell r="P114" t="str">
            <v>19.10</v>
          </cell>
          <cell r="Q114">
            <v>0</v>
          </cell>
          <cell r="R114">
            <v>0</v>
          </cell>
          <cell r="S114" t="str">
            <v>2.30</v>
          </cell>
          <cell r="T114" t="str">
            <v>-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 t="str">
            <v>19.50</v>
          </cell>
        </row>
        <row r="115">
          <cell r="B115" t="str">
            <v>Total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 t="str">
            <v>COMPANY</v>
          </cell>
          <cell r="D118">
            <v>0</v>
          </cell>
          <cell r="E118" t="str">
            <v>PCLOSE</v>
          </cell>
          <cell r="F118">
            <v>0</v>
          </cell>
          <cell r="G118">
            <v>0</v>
          </cell>
          <cell r="H118">
            <v>0</v>
          </cell>
          <cell r="I118" t="str">
            <v>OPEN</v>
          </cell>
          <cell r="J118">
            <v>0</v>
          </cell>
          <cell r="K118">
            <v>0</v>
          </cell>
          <cell r="L118" t="str">
            <v>HIGH</v>
          </cell>
          <cell r="M118">
            <v>0</v>
          </cell>
          <cell r="N118">
            <v>0</v>
          </cell>
          <cell r="O118" t="str">
            <v>LOW</v>
          </cell>
          <cell r="P118">
            <v>0</v>
          </cell>
          <cell r="Q118" t="str">
            <v>%SPREAD</v>
          </cell>
          <cell r="R118">
            <v>0</v>
          </cell>
          <cell r="S118">
            <v>0</v>
          </cell>
          <cell r="T118">
            <v>0</v>
          </cell>
          <cell r="U118" t="str">
            <v>CLOSE</v>
          </cell>
          <cell r="V118">
            <v>0</v>
          </cell>
          <cell r="W118">
            <v>0</v>
          </cell>
          <cell r="X118" t="str">
            <v>CHANGE</v>
          </cell>
          <cell r="Y118">
            <v>0</v>
          </cell>
        </row>
        <row r="119">
          <cell r="B119">
            <v>0</v>
          </cell>
          <cell r="C119" t="str">
            <v>VSPBONDETF</v>
          </cell>
          <cell r="D119">
            <v>0</v>
          </cell>
          <cell r="E119" t="str">
            <v>170.14</v>
          </cell>
          <cell r="F119">
            <v>0</v>
          </cell>
          <cell r="G119">
            <v>0</v>
          </cell>
          <cell r="H119">
            <v>0</v>
          </cell>
          <cell r="I119" t="str">
            <v>170.14</v>
          </cell>
          <cell r="J119">
            <v>0</v>
          </cell>
          <cell r="K119">
            <v>0</v>
          </cell>
          <cell r="L119" t="str">
            <v>171.24</v>
          </cell>
          <cell r="M119">
            <v>0</v>
          </cell>
          <cell r="N119">
            <v>0</v>
          </cell>
          <cell r="O119" t="str">
            <v>171.24</v>
          </cell>
          <cell r="P119">
            <v>0</v>
          </cell>
          <cell r="Q119" t="str">
            <v>-</v>
          </cell>
          <cell r="R119">
            <v>0</v>
          </cell>
          <cell r="S119">
            <v>0</v>
          </cell>
          <cell r="T119">
            <v>0</v>
          </cell>
          <cell r="U119" t="str">
            <v>171.24</v>
          </cell>
          <cell r="V119">
            <v>0</v>
          </cell>
          <cell r="W119">
            <v>0</v>
          </cell>
          <cell r="X119" t="str">
            <v>1.10</v>
          </cell>
          <cell r="Y119">
            <v>0</v>
          </cell>
        </row>
        <row r="120">
          <cell r="B120">
            <v>0</v>
          </cell>
          <cell r="C120" t="str">
            <v>Total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 t="str">
            <v>COMPANY</v>
          </cell>
          <cell r="D123">
            <v>0</v>
          </cell>
          <cell r="E123">
            <v>0</v>
          </cell>
          <cell r="F123" t="str">
            <v>PCLOSE</v>
          </cell>
          <cell r="G123">
            <v>0</v>
          </cell>
          <cell r="H123" t="str">
            <v>OPEN</v>
          </cell>
          <cell r="I123">
            <v>0</v>
          </cell>
          <cell r="J123">
            <v>0</v>
          </cell>
          <cell r="K123" t="str">
            <v>HIGH</v>
          </cell>
          <cell r="L123">
            <v>0</v>
          </cell>
          <cell r="M123">
            <v>0</v>
          </cell>
          <cell r="N123" t="str">
            <v>LOW</v>
          </cell>
          <cell r="O123">
            <v>0</v>
          </cell>
          <cell r="P123">
            <v>0</v>
          </cell>
          <cell r="Q123">
            <v>0</v>
          </cell>
          <cell r="R123" t="str">
            <v>%SPREAD</v>
          </cell>
          <cell r="S123">
            <v>0</v>
          </cell>
          <cell r="T123">
            <v>0</v>
          </cell>
          <cell r="U123">
            <v>0</v>
          </cell>
          <cell r="V123" t="str">
            <v>CLOSE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 t="str">
            <v>FG6B2029S3</v>
          </cell>
          <cell r="D124">
            <v>0</v>
          </cell>
          <cell r="E124">
            <v>0</v>
          </cell>
          <cell r="F124" t="str">
            <v>100.00</v>
          </cell>
          <cell r="G124">
            <v>0</v>
          </cell>
          <cell r="H124" t="str">
            <v>100.00</v>
          </cell>
          <cell r="I124">
            <v>0</v>
          </cell>
          <cell r="J124">
            <v>0</v>
          </cell>
          <cell r="K124" t="str">
            <v>100.00</v>
          </cell>
          <cell r="L124">
            <v>0</v>
          </cell>
          <cell r="M124">
            <v>0</v>
          </cell>
          <cell r="N124" t="str">
            <v>100.00</v>
          </cell>
          <cell r="O124">
            <v>0</v>
          </cell>
          <cell r="P124">
            <v>0</v>
          </cell>
          <cell r="Q124">
            <v>0</v>
          </cell>
          <cell r="R124" t="str">
            <v>-</v>
          </cell>
          <cell r="S124">
            <v>0</v>
          </cell>
          <cell r="T124">
            <v>0</v>
          </cell>
          <cell r="U124">
            <v>0</v>
          </cell>
          <cell r="V124" t="str">
            <v>100.00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 t="str">
            <v>FGS202022</v>
          </cell>
          <cell r="D125">
            <v>0</v>
          </cell>
          <cell r="E125">
            <v>0</v>
          </cell>
          <cell r="F125" t="str">
            <v>100.00</v>
          </cell>
          <cell r="G125">
            <v>0</v>
          </cell>
          <cell r="H125" t="str">
            <v>100.00</v>
          </cell>
          <cell r="I125">
            <v>0</v>
          </cell>
          <cell r="J125">
            <v>0</v>
          </cell>
          <cell r="K125" t="str">
            <v>100.00</v>
          </cell>
          <cell r="L125">
            <v>0</v>
          </cell>
          <cell r="M125">
            <v>0</v>
          </cell>
          <cell r="N125" t="str">
            <v>100.00</v>
          </cell>
          <cell r="O125">
            <v>0</v>
          </cell>
          <cell r="P125">
            <v>0</v>
          </cell>
          <cell r="Q125">
            <v>0</v>
          </cell>
          <cell r="R125" t="str">
            <v>-</v>
          </cell>
          <cell r="S125">
            <v>0</v>
          </cell>
          <cell r="T125">
            <v>0</v>
          </cell>
          <cell r="U125">
            <v>0</v>
          </cell>
          <cell r="V125" t="str">
            <v>100.00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 t="str">
            <v>Total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CUTIX</v>
      </c>
      <c r="C3" s="13">
        <f>VLOOKUP(B3,'Daily Report'!$N:$AB,MATCH(C$2,'Daily Report'!$N$3:$AB$3,0),FALSE)</f>
        <v>9.219858156028371E-2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LIVESTOCK</v>
      </c>
      <c r="C4" s="17">
        <f>VLOOKUP(B4,'Daily Report'!$N:$AB,MATCH(C$2,'Daily Report'!$N$3:$AB$3,0),FALSE)</f>
        <v>8.5106382978723527E-2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LEARNAFRCA</v>
      </c>
      <c r="C5" s="17">
        <f>VLOOKUP(B5,'Daily Report'!$N:$AB,MATCH(C$2,'Daily Report'!$N$3:$AB$3,0),FALSE)</f>
        <v>8.1481481481481488E-2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MBENEFIT</v>
      </c>
      <c r="C6" s="17">
        <f>VLOOKUP(B6,'Daily Report'!$N:$AB,MATCH(C$2,'Daily Report'!$N$3:$AB$3,0),FALSE)</f>
        <v>4.9999999999999822E-2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NASCON</v>
      </c>
      <c r="C7" s="17">
        <f>VLOOKUP(B7,'Daily Report'!$N:$AB,MATCH(C$2,'Daily Report'!$N$3:$AB$3,0),FALSE)</f>
        <v>4.8951048951048959E-2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DANGSUGAR</v>
      </c>
      <c r="C8" s="17">
        <f>VLOOKUP(B8,'Daily Report'!$N:$AB,MATCH(C$2,'Daily Report'!$N$3:$AB$3,0),FALSE)</f>
        <v>4.0909090909090784E-2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ETI</v>
      </c>
      <c r="C9" s="17">
        <f>VLOOKUP(B9,'Daily Report'!$N:$AB,MATCH(C$2,'Daily Report'!$N$3:$AB$3,0),FALSE)</f>
        <v>4.0000000000000036E-2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CCNN</v>
      </c>
      <c r="C10" s="17">
        <f>VLOOKUP(B10,'Daily Report'!$N:$AB,MATCH(C$2,'Daily Report'!$N$3:$AB$3,0),FALSE)</f>
        <v>3.4482758620689724E-2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AIICO</v>
      </c>
      <c r="C11" s="17">
        <f>VLOOKUP(B11,'Daily Report'!$N:$AB,MATCH(C$2,'Daily Report'!$N$3:$AB$3,0),FALSE)</f>
        <v>3.0303030303030276E-2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HONYFLOUR</v>
      </c>
      <c r="C12" s="20">
        <f>VLOOKUP(B12,'Daily Report'!$N:$AB,MATCH(C$2,'Daily Report'!$N$3:$AB$3,0),FALSE)</f>
        <v>2.941176470588247E-2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1.0044311882131121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0.14355384615384617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5.7482777252048658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1.3287401845202744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0.14052892561983471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5.2579842886453614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2.1664069912880812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CUTIX</v>
      </c>
      <c r="K17" s="17">
        <f>VLOOKUP(J17,'Daily Report'!$N:$AB,MATCH(K$14,'Daily Report'!$N$3:$AB$3,0),FALSE)</f>
        <v>0.12986038961038965</v>
      </c>
      <c r="L17" s="18" t="str">
        <f>VLOOKUP($A5,'Daily Report'!L:$AU,MATCH(M$14,'Daily Report'!$M$3:$XFD$3,0)-12,FALSE)</f>
        <v>CILEASING</v>
      </c>
      <c r="M17" s="17">
        <f>VLOOKUP(L17,'Daily Report'!$N:$AB,MATCH(M$14,'Daily Report'!$N$3:$AB$3,0),FALSE)</f>
        <v>4.6638829408474569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FIDELITYBK</v>
      </c>
      <c r="G18" s="24">
        <f>VLOOKUP(F18,'Daily Report'!$N:$AB,MATCH(G$14,'Daily Report'!$N$3:$AB$3,0),FALSE)</f>
        <v>2.3481697071835743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TOTAL</v>
      </c>
      <c r="K18" s="17">
        <f>VLOOKUP(J18,'Daily Report'!$N:$AB,MATCH(K$14,'Daily Report'!$N$3:$AB$3,0),FALSE)</f>
        <v>0.11481891891891893</v>
      </c>
      <c r="L18" s="18" t="str">
        <f>VLOOKUP($A6,'Daily Report'!L:$AU,MATCH(M$14,'Daily Report'!$M$3:$XFD$3,0)-12,FALSE)</f>
        <v>MBENEFIT</v>
      </c>
      <c r="M18" s="17">
        <f>VLOOKUP(L18,'Daily Report'!$N:$AB,MATCH(M$14,'Daily Report'!$N$3:$AB$3,0),FALSE)</f>
        <v>4.5970791416620038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ACCESS</v>
      </c>
      <c r="G19" s="24">
        <f>VLOOKUP(F19,'Daily Report'!$N:$AB,MATCH(G$14,'Daily Report'!$N$3:$AB$3,0),FALSE)</f>
        <v>2.3510066340738822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DANGSUGAR</v>
      </c>
      <c r="K19" s="17">
        <f>VLOOKUP(J19,'Daily Report'!$N:$AB,MATCH(K$14,'Daily Report'!$N$3:$AB$3,0),FALSE)</f>
        <v>0.10959825327510916</v>
      </c>
      <c r="L19" s="18" t="str">
        <f>VLOOKUP($A7,'Daily Report'!L:$AU,MATCH(M$14,'Daily Report'!$M$3:$XFD$3,0)-12,FALSE)</f>
        <v>IKEJAHOTEL</v>
      </c>
      <c r="M19" s="17">
        <f>VLOOKUP(L19,'Daily Report'!$N:$AB,MATCH(M$14,'Daily Report'!$N$3:$AB$3,0),FALSE)</f>
        <v>4.5330551320389292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UBA</v>
      </c>
      <c r="G20" s="24">
        <f>VLOOKUP(F20,'Daily Report'!$N:$AB,MATCH(G$14,'Daily Report'!$N$3:$AB$3,0),FALSE)</f>
        <v>2.4044255327993018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ETERNA</v>
      </c>
      <c r="K20" s="17">
        <f>VLOOKUP(J20,'Daily Report'!$N:$AB,MATCH(K$14,'Daily Report'!$N$3:$AB$3,0),FALSE)</f>
        <v>0.10954520547945205</v>
      </c>
      <c r="L20" s="18" t="str">
        <f>VLOOKUP($A8,'Daily Report'!L:$AU,MATCH(M$14,'Daily Report'!$M$3:$XFD$3,0)-12,FALSE)</f>
        <v>HONYFLOUR</v>
      </c>
      <c r="M20" s="17">
        <f>VLOOKUP(L20,'Daily Report'!$N:$AB,MATCH(M$14,'Daily Report'!$N$3:$AB$3,0),FALSE)</f>
        <v>4.4785705427376294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REGALINS</v>
      </c>
      <c r="G21" s="24">
        <f>VLOOKUP(F21,'Daily Report'!$N:$AB,MATCH(G$14,'Daily Report'!$N$3:$AB$3,0),FALSE)</f>
        <v>2.4998136633266044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WAPCO</v>
      </c>
      <c r="K21" s="17">
        <f>VLOOKUP(J21,'Daily Report'!$N:$AB,MATCH(K$14,'Daily Report'!$N$3:$AB$3,0),FALSE)</f>
        <v>0.10751845018450183</v>
      </c>
      <c r="L21" s="18" t="str">
        <f>VLOOKUP($A9,'Daily Report'!L:$AU,MATCH(M$14,'Daily Report'!$M$3:$XFD$3,0)-12,FALSE)</f>
        <v>UNIONDAC</v>
      </c>
      <c r="M21" s="17">
        <f>VLOOKUP(L21,'Daily Report'!$N:$AB,MATCH(M$14,'Daily Report'!$N$3:$AB$3,0),FALSE)</f>
        <v>4.278934177090191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2.5269995137786045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UACN</v>
      </c>
      <c r="K22" s="17">
        <f>VLOOKUP(J22,'Daily Report'!$N:$AB,MATCH(K$14,'Daily Report'!$N$3:$AB$3,0),FALSE)</f>
        <v>0.10477419354838709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3.9220703977931866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ETERNA</v>
      </c>
      <c r="G23" s="24">
        <f>VLOOKUP(F23,'Daily Report'!$N:$AB,MATCH(G$14,'Daily Report'!$N$3:$AB$3,0),FALSE)</f>
        <v>2.5804003653820589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0.10076441102756893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3.260863410658196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UNIONDAC</v>
      </c>
      <c r="G24" s="25">
        <f>VLOOKUP(F24,'Daily Report'!$N:$AB,MATCH(G$14,'Daily Report'!$N$3:$AB$3,0),FALSE)</f>
        <v>2.947953646110637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LEARNAFRCA</v>
      </c>
      <c r="K24" s="20">
        <f>VLOOKUP(J24,'Daily Report'!$N:$AB,MATCH(K$14,'Daily Report'!$N$3:$AB$3,0),FALSE)</f>
        <v>9.5917123287671227E-2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W8" sqref="W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04/07/2019 14:40:41.041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59.5</v>
      </c>
      <c r="L5" s="28">
        <f>IFERROR(_xlfn.RANK.AVG(AA5,AA$5:AA$92,0),"")</f>
        <v>52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2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59.5</v>
      </c>
      <c r="L6" s="28">
        <f t="shared" ref="L6:L37" si="6">IFERROR(_xlfn.RANK.AVG(AA6,AA$5:AA$92,0),"")</f>
        <v>66</v>
      </c>
      <c r="M6" s="28"/>
      <c r="N6" s="33" t="s">
        <v>19</v>
      </c>
      <c r="O6" s="55" t="str">
        <f>IFERROR(VLOOKUP(N6,'[1]Valuation Sheet'!$B:$W,7,FALSE),"")</f>
        <v>0.51</v>
      </c>
      <c r="P6" s="51">
        <f>IFERROR(VLOOKUP(N6,'[1]Price List'!$B:$Y,MATCH("CLOSE",'[1]Price List'!$6:$6,0)-1,FALSE)/VLOOKUP(N6,'[1]Price List'!$B:$D,MATCH("PCLOSE",'[1]Price List'!$6:$6,0)-1,FALSE)-1,"")</f>
        <v>8.5106382978723527E-2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-0.70245998895431794</v>
      </c>
      <c r="AB6" s="59">
        <f>IFERROR(VLOOKUP(N6,'[1]Valuation Sheet'!$B:$W,17,FALSE),"")</f>
        <v>-0.14049199779086363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38.5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46</v>
      </c>
      <c r="J7" s="28">
        <f t="shared" si="4"/>
        <v>33</v>
      </c>
      <c r="K7" s="28">
        <f t="shared" si="5"/>
        <v>33</v>
      </c>
      <c r="L7" s="28">
        <f t="shared" si="6"/>
        <v>54</v>
      </c>
      <c r="M7" s="28"/>
      <c r="N7" s="33" t="s">
        <v>20</v>
      </c>
      <c r="O7" s="55" t="str">
        <f>IFERROR(VLOOKUP(N7,'[1]Valuation Sheet'!$B:$W,7,FALSE),"")</f>
        <v>62.00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9.2572343727913093</v>
      </c>
      <c r="Y7" s="51">
        <f t="shared" si="8"/>
        <v>0.15972459173785744</v>
      </c>
      <c r="Z7" s="52">
        <f t="shared" si="0"/>
        <v>4.8419354838709676E-2</v>
      </c>
      <c r="AA7" s="58">
        <f>IFERROR(VLOOKUP(N7,'[1]Valuation Sheet'!$B:$W,21,FALSE),"")</f>
        <v>-0.12545006802868097</v>
      </c>
      <c r="AB7" s="59">
        <f>IFERROR(VLOOKUP(N7,'[1]Valuation Sheet'!$B:$W,17,FALSE),"")</f>
        <v>-2.509001360573615E-2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68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11</v>
      </c>
      <c r="J8" s="28">
        <f t="shared" si="4"/>
        <v>35</v>
      </c>
      <c r="K8" s="28">
        <f t="shared" si="5"/>
        <v>36</v>
      </c>
      <c r="L8" s="28">
        <f t="shared" si="6"/>
        <v>21</v>
      </c>
      <c r="M8" s="28"/>
      <c r="N8" s="33" t="s">
        <v>21</v>
      </c>
      <c r="O8" s="55" t="str">
        <f>IFERROR(VLOOKUP(N8,'[1]Valuation Sheet'!$B:$W,7,FALSE),"")</f>
        <v>46.80</v>
      </c>
      <c r="P8" s="51">
        <f>IFERROR(VLOOKUP(N8,'[1]Price List'!$B:$Y,MATCH("CLOSE",'[1]Price List'!$6:$6,0)-1,FALSE)/VLOOKUP(N8,'[1]Price List'!$B:$D,MATCH("PCLOSE",'[1]Price List'!$6:$6,0)-1,FALSE)-1,"")</f>
        <v>-0.10000000000000009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3.0788422247520204</v>
      </c>
      <c r="Y8" s="51">
        <f t="shared" si="8"/>
        <v>0.15715351190476193</v>
      </c>
      <c r="Z8" s="52">
        <f t="shared" si="0"/>
        <v>4.271794871794872E-2</v>
      </c>
      <c r="AA8" s="58">
        <f>IFERROR(VLOOKUP(N8,'[1]Valuation Sheet'!$B:$W,21,FALSE),"")</f>
        <v>1.7586997976452077</v>
      </c>
      <c r="AB8" s="59">
        <f>IFERROR(VLOOKUP(N8,'[1]Valuation Sheet'!$B:$W,17,FALSE),"")</f>
        <v>0.35173995952904158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52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38.5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37</v>
      </c>
      <c r="J10" s="28">
        <f t="shared" si="4"/>
        <v>42</v>
      </c>
      <c r="K10" s="28">
        <f t="shared" si="5"/>
        <v>20</v>
      </c>
      <c r="L10" s="28">
        <f t="shared" si="6"/>
        <v>37</v>
      </c>
      <c r="M10" s="28"/>
      <c r="N10" s="33" t="s">
        <v>23</v>
      </c>
      <c r="O10" s="55" t="str">
        <f>IFERROR(VLOOKUP(N10,'[1]Valuation Sheet'!$B:$W,7,FALSE),"")</f>
        <v>3.20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6.6775936126367359</v>
      </c>
      <c r="Y10" s="51">
        <f t="shared" si="8"/>
        <v>0.13218728657735768</v>
      </c>
      <c r="Z10" s="52">
        <f t="shared" si="0"/>
        <v>7.8093749999999976E-2</v>
      </c>
      <c r="AA10" s="58">
        <f>IFERROR(VLOOKUP(N10,'[1]Valuation Sheet'!$B:$W,21,FALSE),"")</f>
        <v>0.56609001407572657</v>
      </c>
      <c r="AB10" s="59">
        <f>IFERROR(VLOOKUP(N10,'[1]Valuation Sheet'!$B:$W,17,FALSE),"")</f>
        <v>0.11321800281514527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52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38.5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5</v>
      </c>
      <c r="J12" s="28">
        <f t="shared" si="4"/>
        <v>8</v>
      </c>
      <c r="K12" s="28">
        <f t="shared" si="5"/>
        <v>24</v>
      </c>
      <c r="L12" s="28">
        <f t="shared" si="6"/>
        <v>11</v>
      </c>
      <c r="M12" s="28"/>
      <c r="N12" s="33" t="s">
        <v>25</v>
      </c>
      <c r="O12" s="55" t="str">
        <f>IFERROR(VLOOKUP(N12,'[1]Valuation Sheet'!$B:$W,7,FALSE),"")</f>
        <v>6.60</v>
      </c>
      <c r="P12" s="51">
        <f>IFERROR(VLOOKUP(N12,'[1]Price List'!$B:$Y,MATCH("CLOSE",'[1]Price List'!$6:$6,0)-1,FALSE)/VLOOKUP(N12,'[1]Price List'!$B:$D,MATCH("PCLOSE",'[1]Price List'!$6:$6,0)-1,FALSE)-1,"")</f>
        <v>0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2.3510066340738822</v>
      </c>
      <c r="Y12" s="51">
        <f t="shared" si="8"/>
        <v>0.41104008222438571</v>
      </c>
      <c r="Z12" s="52">
        <f t="shared" si="0"/>
        <v>7.350303030303032E-2</v>
      </c>
      <c r="AA12" s="58">
        <f>IFERROR(VLOOKUP(N12,'[1]Valuation Sheet'!$B:$W,21,FALSE),"")</f>
        <v>2.7728941901325523</v>
      </c>
      <c r="AB12" s="59">
        <f>IFERROR(VLOOKUP(N12,'[1]Valuation Sheet'!$B:$W,17,FALSE),"")</f>
        <v>0.55457883802651065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7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21</v>
      </c>
      <c r="J13" s="28">
        <f t="shared" si="4"/>
        <v>7</v>
      </c>
      <c r="K13" s="28">
        <f t="shared" si="5"/>
        <v>59.5</v>
      </c>
      <c r="L13" s="28">
        <f t="shared" si="6"/>
        <v>26</v>
      </c>
      <c r="M13" s="28"/>
      <c r="N13" s="33" t="s">
        <v>26</v>
      </c>
      <c r="O13" s="55" t="str">
        <f>IFERROR(VLOOKUP(N13,'[1]Valuation Sheet'!$B:$W,7,FALSE),"")</f>
        <v>10.40</v>
      </c>
      <c r="P13" s="51">
        <f>IFERROR(VLOOKUP(N13,'[1]Price List'!$B:$Y,MATCH("CLOSE",'[1]Price List'!$6:$6,0)-1,FALSE)/VLOOKUP(N13,'[1]Price List'!$B:$D,MATCH("PCLOSE",'[1]Price List'!$6:$6,0)-1,FALSE)-1,"")</f>
        <v>4.0000000000000036E-2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5.0982728906336208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1.2639543688054933</v>
      </c>
      <c r="AB13" s="59">
        <f>IFERROR(VLOOKUP(N13,'[1]Valuation Sheet'!$B:$W,17,FALSE),"")</f>
        <v>0.25279087376109866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38.5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15</v>
      </c>
      <c r="J14" s="28">
        <f t="shared" si="4"/>
        <v>14</v>
      </c>
      <c r="K14" s="28">
        <f t="shared" si="5"/>
        <v>39</v>
      </c>
      <c r="L14" s="28">
        <f t="shared" si="6"/>
        <v>17</v>
      </c>
      <c r="M14" s="28"/>
      <c r="N14" s="33" t="s">
        <v>27</v>
      </c>
      <c r="O14" s="55" t="str">
        <f>IFERROR(VLOOKUP(N14,'[1]Valuation Sheet'!$B:$W,7,FALSE),"")</f>
        <v>6.30</v>
      </c>
      <c r="P14" s="51">
        <f>IFERROR(VLOOKUP(N14,'[1]Price List'!$B:$Y,MATCH("CLOSE",'[1]Price List'!$6:$6,0)-1,FALSE)/VLOOKUP(N14,'[1]Price List'!$B:$D,MATCH("PCLOSE",'[1]Price List'!$6:$6,0)-1,FALSE)-1,"")</f>
        <v>0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3.6868546204614367</v>
      </c>
      <c r="Y14" s="51">
        <f t="shared" si="8"/>
        <v>0.29454482707619495</v>
      </c>
      <c r="Z14" s="52">
        <f t="shared" si="0"/>
        <v>3.9438095238095244E-2</v>
      </c>
      <c r="AA14" s="58">
        <f>IFERROR(VLOOKUP(N14,'[1]Valuation Sheet'!$B:$W,21,FALSE),"")</f>
        <v>1.9281441343634111</v>
      </c>
      <c r="AB14" s="59">
        <f>IFERROR(VLOOKUP(N14,'[1]Valuation Sheet'!$B:$W,17,FALSE),"")</f>
        <v>0.38562882687268218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15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28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1.61</v>
      </c>
      <c r="P15" s="51">
        <f>IFERROR(VLOOKUP(N15,'[1]Price List'!$B:$Y,MATCH("CLOSE",'[1]Price List'!$6:$6,0)-1,FALSE)/VLOOKUP(N15,'[1]Price List'!$B:$D,MATCH("PCLOSE",'[1]Price List'!$6:$6,0)-1,FALSE)-1,"")</f>
        <v>6.2500000000000888E-3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2.1664069912880812</v>
      </c>
      <c r="Y15" s="51">
        <f t="shared" si="8"/>
        <v>0.47258611111111187</v>
      </c>
      <c r="Z15" s="52">
        <f t="shared" si="0"/>
        <v>6.2133540372670791E-2</v>
      </c>
      <c r="AA15" s="58">
        <f>IFERROR(VLOOKUP(N15,'[1]Valuation Sheet'!$B:$W,21,FALSE),"")</f>
        <v>5.2579842886453614</v>
      </c>
      <c r="AB15" s="59">
        <f>IFERROR(VLOOKUP(N15,'[1]Valuation Sheet'!$B:$W,17,FALSE),"")</f>
        <v>1.0515968577290726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63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4</v>
      </c>
      <c r="J16" s="28">
        <f t="shared" si="4"/>
        <v>5</v>
      </c>
      <c r="K16" s="28">
        <f t="shared" si="5"/>
        <v>26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1.61</v>
      </c>
      <c r="P16" s="51">
        <f>IFERROR(VLOOKUP(N16,'[1]Price List'!$B:$Y,MATCH("CLOSE",'[1]Price List'!$6:$6,0)-1,FALSE)/VLOOKUP(N16,'[1]Price List'!$B:$D,MATCH("PCLOSE",'[1]Price List'!$6:$6,0)-1,FALSE)-1,"")</f>
        <v>-1.8292682926829174E-2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2.3481697071835743</v>
      </c>
      <c r="Y16" s="51">
        <f t="shared" si="8"/>
        <v>0.51387687217856359</v>
      </c>
      <c r="Z16" s="52">
        <f t="shared" si="0"/>
        <v>6.8618012422360236E-2</v>
      </c>
      <c r="AA16" s="58">
        <f>IFERROR(VLOOKUP(N16,'[1]Valuation Sheet'!$B:$W,21,FALSE),"")</f>
        <v>3.9220703977931866</v>
      </c>
      <c r="AB16" s="59">
        <f>IFERROR(VLOOKUP(N16,'[1]Valuation Sheet'!$B:$W,17,FALSE),"")</f>
        <v>0.7844140795586374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62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26</v>
      </c>
      <c r="J17" s="28">
        <f t="shared" si="4"/>
        <v>19</v>
      </c>
      <c r="K17" s="28">
        <f t="shared" si="5"/>
        <v>12</v>
      </c>
      <c r="L17" s="28">
        <f t="shared" si="6"/>
        <v>45</v>
      </c>
      <c r="M17" s="28"/>
      <c r="N17" s="33" t="s">
        <v>30</v>
      </c>
      <c r="O17" s="55" t="str">
        <f>IFERROR(VLOOKUP(N17,'[1]Valuation Sheet'!$B:$W,7,FALSE),"")</f>
        <v>29.50</v>
      </c>
      <c r="P17" s="51">
        <f>IFERROR(VLOOKUP(N17,'[1]Price List'!$B:$Y,MATCH("CLOSE",'[1]Price List'!$6:$6,0)-1,FALSE)/VLOOKUP(N17,'[1]Price List'!$B:$D,MATCH("PCLOSE",'[1]Price List'!$6:$6,0)-1,FALSE)-1,"")</f>
        <v>-1.6666666666666718E-2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5.5211483857035262</v>
      </c>
      <c r="Y17" s="51">
        <f t="shared" si="8"/>
        <v>0.2159675182454005</v>
      </c>
      <c r="Z17" s="52">
        <f t="shared" si="0"/>
        <v>9.279661016949152E-2</v>
      </c>
      <c r="AA17" s="58">
        <f>IFERROR(VLOOKUP(N17,'[1]Valuation Sheet'!$B:$W,21,FALSE),"")</f>
        <v>0.3083559181502955</v>
      </c>
      <c r="AB17" s="59">
        <f>IFERROR(VLOOKUP(N17,'[1]Valuation Sheet'!$B:$W,17,FALSE),"")</f>
        <v>6.167118363005919E-2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38.5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43</v>
      </c>
      <c r="J18" s="28">
        <f t="shared" si="4"/>
        <v>22</v>
      </c>
      <c r="K18" s="28">
        <f t="shared" si="5"/>
        <v>41</v>
      </c>
      <c r="L18" s="28">
        <f t="shared" si="6"/>
        <v>53</v>
      </c>
      <c r="M18" s="28"/>
      <c r="N18" s="33" t="s">
        <v>31</v>
      </c>
      <c r="O18" s="55" t="str">
        <f>IFERROR(VLOOKUP(N18,'[1]Valuation Sheet'!$B:$W,7,FALSE),"")</f>
        <v>40.25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8.2008387314545974</v>
      </c>
      <c r="Y18" s="51">
        <f t="shared" si="8"/>
        <v>0.19130345394736845</v>
      </c>
      <c r="Z18" s="52">
        <f t="shared" si="0"/>
        <v>3.7715527950310565E-2</v>
      </c>
      <c r="AA18" s="58">
        <f>IFERROR(VLOOKUP(N18,'[1]Valuation Sheet'!$B:$W,21,FALSE),"")</f>
        <v>-9.9561165559754916E-2</v>
      </c>
      <c r="AB18" s="59">
        <f>IFERROR(VLOOKUP(N18,'[1]Valuation Sheet'!$B:$W,17,FALSE),"")</f>
        <v>-1.9912233111951005E-2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38.5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33</v>
      </c>
      <c r="J19" s="28">
        <f t="shared" si="4"/>
        <v>41</v>
      </c>
      <c r="K19" s="28">
        <f t="shared" si="5"/>
        <v>50</v>
      </c>
      <c r="L19" s="28">
        <f t="shared" si="6"/>
        <v>32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0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60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6</v>
      </c>
      <c r="J20" s="28">
        <f t="shared" si="4"/>
        <v>10</v>
      </c>
      <c r="K20" s="28">
        <f t="shared" si="5"/>
        <v>2</v>
      </c>
      <c r="L20" s="28">
        <f t="shared" si="6"/>
        <v>13</v>
      </c>
      <c r="M20" s="28"/>
      <c r="N20" s="33" t="s">
        <v>33</v>
      </c>
      <c r="O20" s="55" t="str">
        <f>IFERROR(VLOOKUP(N20,'[1]Valuation Sheet'!$B:$W,7,FALSE),"")</f>
        <v>6.05</v>
      </c>
      <c r="P20" s="51">
        <f>IFERROR(VLOOKUP(N20,'[1]Price List'!$B:$Y,MATCH("CLOSE",'[1]Price List'!$6:$6,0)-1,FALSE)/VLOOKUP(N20,'[1]Price List'!$B:$D,MATCH("PCLOSE",'[1]Price List'!$6:$6,0)-1,FALSE)-1,"")</f>
        <v>-8.1967213114754189E-3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2.4044255327993018</v>
      </c>
      <c r="Y20" s="51">
        <f t="shared" si="8"/>
        <v>0.38629416678952277</v>
      </c>
      <c r="Z20" s="52">
        <f t="shared" si="0"/>
        <v>0.14052892561983471</v>
      </c>
      <c r="AA20" s="58">
        <f>IFERROR(VLOOKUP(N20,'[1]Valuation Sheet'!$B:$W,21,FALSE),"")</f>
        <v>2.7070052478611006</v>
      </c>
      <c r="AB20" s="59">
        <f>IFERROR(VLOOKUP(N20,'[1]Valuation Sheet'!$B:$W,17,FALSE),"")</f>
        <v>0.54140104957221991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38.5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44</v>
      </c>
      <c r="J21" s="28">
        <f t="shared" si="4"/>
        <v>49</v>
      </c>
      <c r="K21" s="28">
        <f t="shared" si="5"/>
        <v>59.5</v>
      </c>
      <c r="L21" s="28">
        <f t="shared" si="6"/>
        <v>44</v>
      </c>
      <c r="M21" s="28"/>
      <c r="N21" s="33" t="s">
        <v>34</v>
      </c>
      <c r="O21" s="55" t="str">
        <f>IFERROR(VLOOKUP(N21,'[1]Valuation Sheet'!$B:$W,7,FALSE),"")</f>
        <v>7.00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8.5000971193474602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0.32985651661741811</v>
      </c>
      <c r="AB21" s="59">
        <f>IFERROR(VLOOKUP(N21,'[1]Valuation Sheet'!$B:$W,17,FALSE),"")</f>
        <v>6.5971303323483665E-2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38.5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40</v>
      </c>
      <c r="J22" s="28">
        <f t="shared" si="4"/>
        <v>39</v>
      </c>
      <c r="K22" s="28">
        <f t="shared" si="5"/>
        <v>59.5</v>
      </c>
      <c r="L22" s="28">
        <f t="shared" si="6"/>
        <v>29</v>
      </c>
      <c r="M22" s="28"/>
      <c r="N22" s="33" t="s">
        <v>35</v>
      </c>
      <c r="O22" s="55" t="str">
        <f>IFERROR(VLOOKUP(N22,'[1]Valuation Sheet'!$B:$W,7,FALSE),"")</f>
        <v>0.64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7.4226013141807359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1.0548622058781216</v>
      </c>
      <c r="AB22" s="59">
        <f>IFERROR(VLOOKUP(N22,'[1]Valuation Sheet'!$B:$W,17,FALSE),"")</f>
        <v>0.21097244117562441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13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12</v>
      </c>
      <c r="J23" s="28">
        <f t="shared" si="4"/>
        <v>13</v>
      </c>
      <c r="K23" s="28">
        <f t="shared" si="5"/>
        <v>1</v>
      </c>
      <c r="L23" s="28">
        <f t="shared" si="6"/>
        <v>25</v>
      </c>
      <c r="M23" s="28"/>
      <c r="N23" s="33" t="s">
        <v>36</v>
      </c>
      <c r="O23" s="55" t="str">
        <f>IFERROR(VLOOKUP(N23,'[1]Valuation Sheet'!$B:$W,7,FALSE),"")</f>
        <v>19.50</v>
      </c>
      <c r="P23" s="51">
        <f>IFERROR(VLOOKUP(N23,'[1]Price List'!$B:$Y,MATCH("CLOSE",'[1]Price List'!$6:$6,0)-1,FALSE)/VLOOKUP(N23,'[1]Price List'!$B:$D,MATCH("PCLOSE",'[1]Price List'!$6:$6,0)-1,FALSE)-1,"")</f>
        <v>1.298701298701288E-2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3.4555908210665072</v>
      </c>
      <c r="Y23" s="51">
        <f t="shared" si="8"/>
        <v>0.33478260869565218</v>
      </c>
      <c r="Z23" s="52">
        <f t="shared" si="0"/>
        <v>0.14355384615384617</v>
      </c>
      <c r="AA23" s="58">
        <f>IFERROR(VLOOKUP(N23,'[1]Valuation Sheet'!$B:$W,21,FALSE),"")</f>
        <v>1.339553745952422</v>
      </c>
      <c r="AB23" s="59">
        <f>IFERROR(VLOOKUP(N23,'[1]Valuation Sheet'!$B:$W,17,FALSE),"")</f>
        <v>0.26791074919048441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52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38.5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59.5</v>
      </c>
      <c r="L25" s="28">
        <f t="shared" si="6"/>
        <v>63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59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56</v>
      </c>
      <c r="J26" s="28">
        <f t="shared" si="4"/>
        <v>52</v>
      </c>
      <c r="K26" s="28">
        <f t="shared" si="5"/>
        <v>40</v>
      </c>
      <c r="L26" s="28">
        <f t="shared" si="6"/>
        <v>56</v>
      </c>
      <c r="M26" s="28"/>
      <c r="N26" s="33" t="s">
        <v>39</v>
      </c>
      <c r="O26" s="55" t="str">
        <f>IFERROR(VLOOKUP(N26,'[1]Valuation Sheet'!$B:$W,7,FALSE),"")</f>
        <v>47.50</v>
      </c>
      <c r="P26" s="51">
        <f>IFERROR(VLOOKUP(N26,'[1]Price List'!$B:$Y,MATCH("CLOSE",'[1]Price List'!$6:$6,0)-1,FALSE)/VLOOKUP(N26,'[1]Price List'!$B:$D,MATCH("PCLOSE",'[1]Price List'!$6:$6,0)-1,FALSE)-1,"")</f>
        <v>-6.2761506276149959E-3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18.948053654905067</v>
      </c>
      <c r="Y26" s="51">
        <f t="shared" si="8"/>
        <v>6.6682598769108412E-2</v>
      </c>
      <c r="Z26" s="52">
        <f t="shared" si="0"/>
        <v>3.8804210526315788E-2</v>
      </c>
      <c r="AA26" s="58">
        <f>IFERROR(VLOOKUP(N26,'[1]Valuation Sheet'!$B:$W,21,FALSE),"")</f>
        <v>-0.17198629644457286</v>
      </c>
      <c r="AB26" s="59">
        <f>IFERROR(VLOOKUP(N26,'[1]Valuation Sheet'!$B:$W,17,FALSE),"")</f>
        <v>-3.4397259288914683E-2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38.5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61</v>
      </c>
      <c r="J27" s="28">
        <f t="shared" si="4"/>
        <v>61</v>
      </c>
      <c r="K27" s="28">
        <f t="shared" si="5"/>
        <v>59.5</v>
      </c>
      <c r="L27" s="28">
        <f t="shared" si="6"/>
        <v>67</v>
      </c>
      <c r="M27" s="28"/>
      <c r="N27" s="33" t="s">
        <v>40</v>
      </c>
      <c r="O27" s="55" t="str">
        <f>IFERROR(VLOOKUP(N27,'[1]Valuation Sheet'!$B:$W,7,FALSE),"")</f>
        <v>17.05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53.138849884103578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-0.74489060354494552</v>
      </c>
      <c r="AB27" s="59">
        <f>IFERROR(VLOOKUP(N27,'[1]Valuation Sheet'!$B:$W,17,FALSE),"")</f>
        <v>-0.14897812070898908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38.5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50</v>
      </c>
      <c r="J28" s="28">
        <f t="shared" si="4"/>
        <v>59</v>
      </c>
      <c r="K28" s="28">
        <f t="shared" si="5"/>
        <v>35</v>
      </c>
      <c r="L28" s="28">
        <f t="shared" si="6"/>
        <v>60</v>
      </c>
      <c r="M28" s="28"/>
      <c r="N28" s="33" t="s">
        <v>41</v>
      </c>
      <c r="O28" s="55" t="str">
        <f>IFERROR(VLOOKUP(N28,'[1]Valuation Sheet'!$B:$W,7,FALSE),"")</f>
        <v>60.50</v>
      </c>
      <c r="P28" s="51">
        <f>IFERROR(VLOOKUP(N28,'[1]Price List'!$B:$Y,MATCH("CLOSE",'[1]Price List'!$6:$6,0)-1,FALSE)/VLOOKUP(N28,'[1]Price List'!$B:$D,MATCH("PCLOSE",'[1]Price List'!$6:$6,0)-1,FALSE)-1,"")</f>
        <v>0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11.34591871813473</v>
      </c>
      <c r="Y28" s="51">
        <f t="shared" si="8"/>
        <v>1.7882426470588221E-2</v>
      </c>
      <c r="Z28" s="52">
        <f t="shared" si="0"/>
        <v>4.2733884297520661E-2</v>
      </c>
      <c r="AA28" s="58">
        <f>IFERROR(VLOOKUP(N28,'[1]Valuation Sheet'!$B:$W,21,FALSE),"")</f>
        <v>-0.31717146149524522</v>
      </c>
      <c r="AB28" s="59">
        <f>IFERROR(VLOOKUP(N28,'[1]Valuation Sheet'!$B:$W,17,FALSE),"")</f>
        <v>-6.3434292299049067E-2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52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8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62</v>
      </c>
      <c r="J30" s="28">
        <f t="shared" si="4"/>
        <v>57</v>
      </c>
      <c r="K30" s="28">
        <f t="shared" si="5"/>
        <v>15</v>
      </c>
      <c r="L30" s="28">
        <f t="shared" si="6"/>
        <v>47</v>
      </c>
      <c r="M30" s="28"/>
      <c r="N30" s="33" t="s">
        <v>43</v>
      </c>
      <c r="O30" s="55" t="str">
        <f>IFERROR(VLOOKUP(N30,'[1]Valuation Sheet'!$B:$W,7,FALSE),"")</f>
        <v>15.00</v>
      </c>
      <c r="P30" s="51">
        <f>IFERROR(VLOOKUP(N30,'[1]Price List'!$B:$Y,MATCH("CLOSE",'[1]Price List'!$6:$6,0)-1,FALSE)/VLOOKUP(N30,'[1]Price List'!$B:$D,MATCH("PCLOSE",'[1]Price List'!$6:$6,0)-1,FALSE)-1,"")</f>
        <v>3.4482758620689724E-2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61.744140135511053</v>
      </c>
      <c r="Y30" s="51">
        <f t="shared" si="8"/>
        <v>3.6347792998477929E-2</v>
      </c>
      <c r="Z30" s="52">
        <f t="shared" si="0"/>
        <v>8.3333333333333329E-2</v>
      </c>
      <c r="AA30" s="58">
        <f>IFERROR(VLOOKUP(N30,'[1]Valuation Sheet'!$B:$W,21,FALSE),"")</f>
        <v>0.21460060769793388</v>
      </c>
      <c r="AB30" s="59">
        <f>IFERROR(VLOOKUP(N30,'[1]Valuation Sheet'!$B:$W,17,FALSE),"")</f>
        <v>4.2920121539586686E-2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38.5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51</v>
      </c>
      <c r="J31" s="28">
        <f t="shared" si="4"/>
        <v>43</v>
      </c>
      <c r="K31" s="28">
        <f t="shared" si="5"/>
        <v>13</v>
      </c>
      <c r="L31" s="28">
        <f t="shared" si="6"/>
        <v>61</v>
      </c>
      <c r="M31" s="28"/>
      <c r="N31" s="33" t="s">
        <v>44</v>
      </c>
      <c r="O31" s="55" t="str">
        <f>IFERROR(VLOOKUP(N31,'[1]Valuation Sheet'!$B:$W,7,FALSE),"")</f>
        <v>177.00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11.467051713532207</v>
      </c>
      <c r="Y31" s="51">
        <f t="shared" si="8"/>
        <v>0.13195571331981068</v>
      </c>
      <c r="Z31" s="52">
        <f t="shared" si="0"/>
        <v>9.0416101694915263E-2</v>
      </c>
      <c r="AA31" s="58">
        <f>IFERROR(VLOOKUP(N31,'[1]Valuation Sheet'!$B:$W,21,FALSE),"")</f>
        <v>-0.34933383249607219</v>
      </c>
      <c r="AB31" s="59">
        <f>IFERROR(VLOOKUP(N31,'[1]Valuation Sheet'!$B:$W,17,FALSE),"")</f>
        <v>-6.9866766499214417E-2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11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55</v>
      </c>
      <c r="J32" s="28" t="str">
        <f t="shared" si="4"/>
        <v/>
      </c>
      <c r="K32" s="28">
        <f t="shared" si="5"/>
        <v>7</v>
      </c>
      <c r="L32" s="28">
        <f t="shared" si="6"/>
        <v>57</v>
      </c>
      <c r="M32" s="28"/>
      <c r="N32" s="33" t="s">
        <v>45</v>
      </c>
      <c r="O32" s="55" t="str">
        <f>IFERROR(VLOOKUP(N32,'[1]Valuation Sheet'!$B:$W,7,FALSE),"")</f>
        <v>13.55</v>
      </c>
      <c r="P32" s="51">
        <f>IFERROR(VLOOKUP(N32,'[1]Price List'!$B:$Y,MATCH("CLOSE",'[1]Price List'!$6:$6,0)-1,FALSE)/VLOOKUP(N32,'[1]Price List'!$B:$D,MATCH("PCLOSE",'[1]Price List'!$6:$6,0)-1,FALSE)-1,"")</f>
        <v>2.2641509433962259E-2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16.544647383125252</v>
      </c>
      <c r="Y32" s="51" t="str">
        <f t="shared" si="8"/>
        <v/>
      </c>
      <c r="Z32" s="52">
        <f t="shared" si="0"/>
        <v>0.10751845018450183</v>
      </c>
      <c r="AA32" s="58">
        <f>IFERROR(VLOOKUP(N32,'[1]Valuation Sheet'!$B:$W,21,FALSE),"")</f>
        <v>-0.28988267138170165</v>
      </c>
      <c r="AB32" s="59">
        <f>IFERROR(VLOOKUP(N32,'[1]Valuation Sheet'!$B:$W,17,FALSE),"")</f>
        <v>-5.7976534276340308E-2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52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38.5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36</v>
      </c>
      <c r="J34" s="28">
        <f t="shared" si="4"/>
        <v>28</v>
      </c>
      <c r="K34" s="28">
        <f t="shared" si="5"/>
        <v>21</v>
      </c>
      <c r="L34" s="28">
        <f t="shared" si="6"/>
        <v>34</v>
      </c>
      <c r="M34" s="28"/>
      <c r="N34" s="33" t="s">
        <v>47</v>
      </c>
      <c r="O34" s="55" t="str">
        <f>IFERROR(VLOOKUP(N34,'[1]Valuation Sheet'!$B:$W,7,FALSE),"")</f>
        <v>7.00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6.5745482885661461</v>
      </c>
      <c r="Y34" s="51">
        <f t="shared" si="8"/>
        <v>0.17553807344021954</v>
      </c>
      <c r="Z34" s="52">
        <f t="shared" si="0"/>
        <v>7.6017857142857137E-2</v>
      </c>
      <c r="AA34" s="58">
        <f>IFERROR(VLOOKUP(N34,'[1]Valuation Sheet'!$B:$W,21,FALSE),"")</f>
        <v>0.71741524708967619</v>
      </c>
      <c r="AB34" s="59">
        <f>IFERROR(VLOOKUP(N34,'[1]Valuation Sheet'!$B:$W,17,FALSE),"")</f>
        <v>0.14348304941793555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38.5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45</v>
      </c>
      <c r="J35" s="28">
        <f t="shared" si="4"/>
        <v>47</v>
      </c>
      <c r="K35" s="28">
        <f t="shared" si="5"/>
        <v>18</v>
      </c>
      <c r="L35" s="28">
        <f t="shared" si="6"/>
        <v>59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52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38.5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32</v>
      </c>
      <c r="J37" s="28">
        <f t="shared" si="4"/>
        <v>48</v>
      </c>
      <c r="K37" s="28">
        <f t="shared" si="5"/>
        <v>17</v>
      </c>
      <c r="L37" s="28">
        <f t="shared" si="6"/>
        <v>40</v>
      </c>
      <c r="M37" s="28"/>
      <c r="N37" s="33" t="s">
        <v>50</v>
      </c>
      <c r="O37" s="55" t="str">
        <f>IFERROR(VLOOKUP(N37,'[1]Valuation Sheet'!$B:$W,7,FALSE),"")</f>
        <v>4.95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5.8175702671580414</v>
      </c>
      <c r="Y37" s="51">
        <f t="shared" si="8"/>
        <v>0.11166306834245752</v>
      </c>
      <c r="Z37" s="52">
        <f t="shared" ref="Z37:Z68" si="9">IFERROR(AC37/O37,"")</f>
        <v>8.0777777777777782E-2</v>
      </c>
      <c r="AA37" s="58">
        <f>IFERROR(VLOOKUP(N37,'[1]Valuation Sheet'!$B:$W,21,FALSE),"")</f>
        <v>0.43981973935210728</v>
      </c>
      <c r="AB37" s="59">
        <f>IFERROR(VLOOKUP(N37,'[1]Valuation Sheet'!$B:$W,17,FALSE),"")</f>
        <v>8.7963947870421499E-2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52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38.5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30</v>
      </c>
      <c r="J39" s="28">
        <f t="shared" si="10"/>
        <v>50</v>
      </c>
      <c r="K39" s="28">
        <f t="shared" si="11"/>
        <v>45</v>
      </c>
      <c r="L39" s="28">
        <f t="shared" si="12"/>
        <v>31</v>
      </c>
      <c r="M39" s="28"/>
      <c r="N39" s="33" t="s">
        <v>52</v>
      </c>
      <c r="O39" s="55" t="str">
        <f>IFERROR(VLOOKUP(N39,'[1]Valuation Sheet'!$B:$W,7,FALSE),"")</f>
        <v>6.90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5.6770472185462939</v>
      </c>
      <c r="Y39" s="51">
        <f t="shared" si="8"/>
        <v>8.0903442485306773E-2</v>
      </c>
      <c r="Z39" s="52">
        <f t="shared" si="9"/>
        <v>2.1760869565217392E-2</v>
      </c>
      <c r="AA39" s="58">
        <f>IFERROR(VLOOKUP(N39,'[1]Valuation Sheet'!$B:$W,21,FALSE),"")</f>
        <v>0.98404165525479592</v>
      </c>
      <c r="AB39" s="59">
        <f>IFERROR(VLOOKUP(N39,'[1]Valuation Sheet'!$B:$W,17,FALSE),"")</f>
        <v>0.19680833105095918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14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27</v>
      </c>
      <c r="J40" s="28">
        <f t="shared" si="10"/>
        <v>4</v>
      </c>
      <c r="K40" s="28">
        <f t="shared" si="11"/>
        <v>44</v>
      </c>
      <c r="L40" s="28">
        <f t="shared" si="12"/>
        <v>22</v>
      </c>
      <c r="M40" s="28"/>
      <c r="N40" s="33" t="s">
        <v>53</v>
      </c>
      <c r="O40" s="55" t="str">
        <f>IFERROR(VLOOKUP(N40,'[1]Valuation Sheet'!$B:$W,7,FALSE),"")</f>
        <v>1.08</v>
      </c>
      <c r="P40" s="51">
        <f>IFERROR(VLOOKUP(N40,'[1]Price List'!$B:$Y,MATCH("CLOSE",'[1]Price List'!$6:$6,0)-1,FALSE)/VLOOKUP(N40,'[1]Price List'!$B:$D,MATCH("PCLOSE",'[1]Price List'!$6:$6,0)-1,FALSE)-1,"")</f>
        <v>9.3457943925234765E-3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5.5483700221997942</v>
      </c>
      <c r="Y40" s="51">
        <f t="shared" si="8"/>
        <v>0.53412755874927198</v>
      </c>
      <c r="Z40" s="52">
        <f t="shared" si="9"/>
        <v>2.7766666666666665E-2</v>
      </c>
      <c r="AA40" s="58">
        <f>IFERROR(VLOOKUP(N40,'[1]Valuation Sheet'!$B:$W,21,FALSE),"")</f>
        <v>1.5409048872048299</v>
      </c>
      <c r="AB40" s="59">
        <f>IFERROR(VLOOKUP(N40,'[1]Valuation Sheet'!$B:$W,17,FALSE),"")</f>
        <v>0.30818097744096606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12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13</v>
      </c>
      <c r="J41" s="28" t="str">
        <f t="shared" si="10"/>
        <v/>
      </c>
      <c r="K41" s="28">
        <f t="shared" si="11"/>
        <v>8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6.20</v>
      </c>
      <c r="P41" s="51">
        <f>IFERROR(VLOOKUP(N41,'[1]Price List'!$B:$Y,MATCH("CLOSE",'[1]Price List'!$6:$6,0)-1,FALSE)/VLOOKUP(N41,'[1]Price List'!$B:$D,MATCH("PCLOSE",'[1]Price List'!$6:$6,0)-1,FALSE)-1,"")</f>
        <v>1.6393442622950838E-2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3.474557359246754</v>
      </c>
      <c r="Y41" s="51" t="str">
        <f t="shared" si="8"/>
        <v/>
      </c>
      <c r="Z41" s="52">
        <f t="shared" si="9"/>
        <v>0.10477419354838709</v>
      </c>
      <c r="AA41" s="58">
        <f>IFERROR(VLOOKUP(N41,'[1]Valuation Sheet'!$B:$W,21,FALSE),"")</f>
        <v>3.260863410658196</v>
      </c>
      <c r="AB41" s="59">
        <f>IFERROR(VLOOKUP(N41,'[1]Valuation Sheet'!$B:$W,17,FALSE),"")</f>
        <v>0.65217268213163937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38.5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59</v>
      </c>
      <c r="J42" s="28">
        <f t="shared" si="10"/>
        <v>53</v>
      </c>
      <c r="K42" s="28">
        <f t="shared" si="11"/>
        <v>48</v>
      </c>
      <c r="L42" s="28">
        <f t="shared" si="12"/>
        <v>64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52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38.5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31</v>
      </c>
      <c r="J44" s="28">
        <f t="shared" si="10"/>
        <v>17</v>
      </c>
      <c r="K44" s="28">
        <f t="shared" si="11"/>
        <v>9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52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1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41</v>
      </c>
      <c r="J46" s="28">
        <f t="shared" si="10"/>
        <v>29</v>
      </c>
      <c r="K46" s="28">
        <f t="shared" si="11"/>
        <v>3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1.54</v>
      </c>
      <c r="P46" s="51">
        <f>IFERROR(VLOOKUP(N46,'[1]Price List'!$B:$Y,MATCH("CLOSE",'[1]Price List'!$6:$6,0)-1,FALSE)/VLOOKUP(N46,'[1]Price List'!$B:$D,MATCH("PCLOSE",'[1]Price List'!$6:$6,0)-1,FALSE)-1,"")</f>
        <v>9.219858156028371E-2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7.5105025124430425</v>
      </c>
      <c r="Y46" s="51">
        <f t="shared" si="8"/>
        <v>0.1678977272727272</v>
      </c>
      <c r="Z46" s="52">
        <f t="shared" si="9"/>
        <v>0.12986038961038965</v>
      </c>
      <c r="AA46" s="58">
        <f>IFERROR(VLOOKUP(N46,'[1]Valuation Sheet'!$B:$W,21,FALSE),"")</f>
        <v>5.9522070427714402E-2</v>
      </c>
      <c r="AB46" s="59">
        <f>IFERROR(VLOOKUP(N46,'[1]Valuation Sheet'!$B:$W,17,FALSE),"")</f>
        <v>1.190441408554288E-2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52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17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57</v>
      </c>
      <c r="J48" s="28">
        <f t="shared" si="10"/>
        <v>56</v>
      </c>
      <c r="K48" s="28">
        <f t="shared" si="11"/>
        <v>46</v>
      </c>
      <c r="L48" s="28">
        <f t="shared" si="12"/>
        <v>62</v>
      </c>
      <c r="M48" s="28"/>
      <c r="N48" s="33" t="s">
        <v>61</v>
      </c>
      <c r="O48" s="55" t="str">
        <f>IFERROR(VLOOKUP(N48,'[1]Valuation Sheet'!$B:$W,7,FALSE),"")</f>
        <v>10.75</v>
      </c>
      <c r="P48" s="51">
        <f>IFERROR(VLOOKUP(N48,'[1]Price List'!$B:$Y,MATCH("CLOSE",'[1]Price List'!$6:$6,0)-1,FALSE)/VLOOKUP(N48,'[1]Price List'!$B:$D,MATCH("PCLOSE",'[1]Price List'!$6:$6,0)-1,FALSE)-1,"")</f>
        <v>4.6728971962617383E-3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28.145535795786945</v>
      </c>
      <c r="Y48" s="51">
        <f t="shared" si="8"/>
        <v>4.0538071315996793E-2</v>
      </c>
      <c r="Z48" s="52">
        <f t="shared" si="9"/>
        <v>2.1181395348837211E-2</v>
      </c>
      <c r="AA48" s="58">
        <f>IFERROR(VLOOKUP(N48,'[1]Valuation Sheet'!$B:$W,21,FALSE),"")</f>
        <v>-0.38546747731868169</v>
      </c>
      <c r="AB48" s="59">
        <f>IFERROR(VLOOKUP(N48,'[1]Valuation Sheet'!$B:$W,17,FALSE),"")</f>
        <v>-7.7093495463736228E-2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61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63</v>
      </c>
      <c r="J49" s="28" t="str">
        <f t="shared" si="10"/>
        <v/>
      </c>
      <c r="K49" s="28">
        <f t="shared" si="11"/>
        <v>49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17.25</v>
      </c>
      <c r="P49" s="51">
        <f>IFERROR(VLOOKUP(N49,'[1]Price List'!$B:$Y,MATCH("CLOSE",'[1]Price List'!$6:$6,0)-1,FALSE)/VLOOKUP(N49,'[1]Price List'!$B:$D,MATCH("PCLOSE",'[1]Price List'!$6:$6,0)-1,FALSE)-1,"")</f>
        <v>-1.4285714285714235E-2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702.27881705619473</v>
      </c>
      <c r="Y49" s="51" t="str">
        <f t="shared" si="8"/>
        <v/>
      </c>
      <c r="Z49" s="52">
        <f t="shared" si="9"/>
        <v>1.1775652173913043E-2</v>
      </c>
      <c r="AA49" s="58">
        <f>IFERROR(VLOOKUP(N49,'[1]Valuation Sheet'!$B:$W,21,FALSE),"")</f>
        <v>-0.74611481513098821</v>
      </c>
      <c r="AB49" s="59">
        <f>IFERROR(VLOOKUP(N49,'[1]Valuation Sheet'!$B:$W,17,FALSE),"")</f>
        <v>-0.14922296302619764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6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29</v>
      </c>
      <c r="J50" s="28">
        <f t="shared" si="10"/>
        <v>32</v>
      </c>
      <c r="K50" s="28">
        <f t="shared" si="11"/>
        <v>5</v>
      </c>
      <c r="L50" s="28">
        <f t="shared" si="12"/>
        <v>42</v>
      </c>
      <c r="M50" s="28"/>
      <c r="N50" s="33" t="s">
        <v>63</v>
      </c>
      <c r="O50" s="55" t="str">
        <f>IFERROR(VLOOKUP(N50,'[1]Valuation Sheet'!$B:$W,7,FALSE),"")</f>
        <v>11.45</v>
      </c>
      <c r="P50" s="51">
        <f>IFERROR(VLOOKUP(N50,'[1]Price List'!$B:$Y,MATCH("CLOSE",'[1]Price List'!$6:$6,0)-1,FALSE)/VLOOKUP(N50,'[1]Price List'!$B:$D,MATCH("PCLOSE",'[1]Price List'!$6:$6,0)-1,FALSE)-1,"")</f>
        <v>4.0909090909090784E-2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5.6307089563949893</v>
      </c>
      <c r="Y50" s="51">
        <f t="shared" si="8"/>
        <v>0.16278865185185198</v>
      </c>
      <c r="Z50" s="52">
        <f t="shared" si="9"/>
        <v>0.10959825327510916</v>
      </c>
      <c r="AA50" s="58">
        <f>IFERROR(VLOOKUP(N50,'[1]Valuation Sheet'!$B:$W,21,FALSE),"")</f>
        <v>0.40477259365217444</v>
      </c>
      <c r="AB50" s="59">
        <f>IFERROR(VLOOKUP(N50,'[1]Valuation Sheet'!$B:$W,17,FALSE),"")</f>
        <v>8.0954518730434799E-2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38.5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19</v>
      </c>
      <c r="J51" s="28">
        <f t="shared" si="10"/>
        <v>26</v>
      </c>
      <c r="K51" s="28">
        <f t="shared" si="11"/>
        <v>25</v>
      </c>
      <c r="L51" s="28">
        <f t="shared" si="12"/>
        <v>19</v>
      </c>
      <c r="M51" s="28"/>
      <c r="N51" s="33" t="s">
        <v>64</v>
      </c>
      <c r="O51" s="55" t="str">
        <f>IFERROR(VLOOKUP(N51,'[1]Valuation Sheet'!$B:$W,7,FALSE),"")</f>
        <v>14.00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4.7112634441452492</v>
      </c>
      <c r="Y51" s="51">
        <f t="shared" si="8"/>
        <v>0.18340541231126661</v>
      </c>
      <c r="Z51" s="52">
        <f t="shared" si="9"/>
        <v>7.1468571428571423E-2</v>
      </c>
      <c r="AA51" s="58">
        <f>IFERROR(VLOOKUP(N51,'[1]Valuation Sheet'!$B:$W,21,FALSE),"")</f>
        <v>1.8304369975951897</v>
      </c>
      <c r="AB51" s="59">
        <f>IFERROR(VLOOKUP(N51,'[1]Valuation Sheet'!$B:$W,17,FALSE),"")</f>
        <v>0.3660873995190379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10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23</v>
      </c>
      <c r="J52" s="28">
        <f t="shared" si="10"/>
        <v>58</v>
      </c>
      <c r="K52" s="28">
        <f t="shared" si="11"/>
        <v>29</v>
      </c>
      <c r="L52" s="28">
        <f t="shared" si="12"/>
        <v>6</v>
      </c>
      <c r="M52" s="28"/>
      <c r="N52" s="33" t="s">
        <v>65</v>
      </c>
      <c r="O52" s="55" t="str">
        <f>IFERROR(VLOOKUP(N52,'[1]Valuation Sheet'!$B:$W,7,FALSE),"")</f>
        <v>1.05</v>
      </c>
      <c r="P52" s="51">
        <f>IFERROR(VLOOKUP(N52,'[1]Price List'!$B:$Y,MATCH("CLOSE",'[1]Price List'!$6:$6,0)-1,FALSE)/VLOOKUP(N52,'[1]Price List'!$B:$D,MATCH("PCLOSE",'[1]Price List'!$6:$6,0)-1,FALSE)-1,"")</f>
        <v>2.941176470588247E-2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5.1667407906676974</v>
      </c>
      <c r="Y52" s="51">
        <f t="shared" si="8"/>
        <v>2.5045537340619307E-2</v>
      </c>
      <c r="Z52" s="52">
        <f t="shared" si="9"/>
        <v>5.715809523809523E-2</v>
      </c>
      <c r="AA52" s="58">
        <f>IFERROR(VLOOKUP(N52,'[1]Valuation Sheet'!$B:$W,21,FALSE),"")</f>
        <v>4.4785705427376294</v>
      </c>
      <c r="AB52" s="59">
        <f>IFERROR(VLOOKUP(N52,'[1]Valuation Sheet'!$B:$W,17,FALSE),"")</f>
        <v>0.89571410854752598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48</v>
      </c>
      <c r="J53" s="28">
        <f t="shared" si="10"/>
        <v>46</v>
      </c>
      <c r="K53" s="28">
        <f t="shared" si="11"/>
        <v>27</v>
      </c>
      <c r="L53" s="28">
        <f t="shared" si="12"/>
        <v>58</v>
      </c>
      <c r="M53" s="28"/>
      <c r="N53" s="33" t="s">
        <v>66</v>
      </c>
      <c r="O53" s="55" t="str">
        <f>IFERROR(VLOOKUP(N53,'[1]Valuation Sheet'!$B:$W,7,FALSE),"")</f>
        <v>15.00</v>
      </c>
      <c r="P53" s="51">
        <f>IFERROR(VLOOKUP(N53,'[1]Price List'!$B:$Y,MATCH("CLOSE",'[1]Price List'!$6:$6,0)-1,FALSE)/VLOOKUP(N53,'[1]Price List'!$B:$D,MATCH("PCLOSE",'[1]Price List'!$6:$6,0)-1,FALSE)-1,"")</f>
        <v>4.8951048951048959E-2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10.023948082528074</v>
      </c>
      <c r="Y53" s="51">
        <f t="shared" si="8"/>
        <v>0.12355603074772883</v>
      </c>
      <c r="Z53" s="52">
        <f t="shared" si="9"/>
        <v>6.6626666666666667E-2</v>
      </c>
      <c r="AA53" s="58">
        <f>IFERROR(VLOOKUP(N53,'[1]Valuation Sheet'!$B:$W,21,FALSE),"")</f>
        <v>-0.30072582392709835</v>
      </c>
      <c r="AB53" s="59">
        <f>IFERROR(VLOOKUP(N53,'[1]Valuation Sheet'!$B:$W,17,FALSE),"")</f>
        <v>-6.0145164785419647E-2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38.5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58</v>
      </c>
      <c r="J54" s="28">
        <f t="shared" si="10"/>
        <v>55</v>
      </c>
      <c r="K54" s="28">
        <f t="shared" si="11"/>
        <v>34</v>
      </c>
      <c r="L54" s="28">
        <f t="shared" si="12"/>
        <v>69</v>
      </c>
      <c r="M54" s="28"/>
      <c r="N54" s="33" t="s">
        <v>67</v>
      </c>
      <c r="O54" s="55" t="str">
        <f>IFERROR(VLOOKUP(N54,'[1]Valuation Sheet'!$B:$W,7,FALSE),"")</f>
        <v>1,345.00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32.565244600685894</v>
      </c>
      <c r="Y54" s="51">
        <f t="shared" si="8"/>
        <v>4.3061784331559508E-2</v>
      </c>
      <c r="Z54" s="52">
        <f t="shared" si="9"/>
        <v>4.3547806691449815E-2</v>
      </c>
      <c r="AA54" s="58">
        <f>IFERROR(VLOOKUP(N54,'[1]Valuation Sheet'!$B:$W,21,FALSE),"")</f>
        <v>-0.80689673538896323</v>
      </c>
      <c r="AB54" s="59">
        <f>IFERROR(VLOOKUP(N54,'[1]Valuation Sheet'!$B:$W,17,FALSE),"")</f>
        <v>-0.16137934707779278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52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>
        <f>IFERROR(_xlfn.RANK.AVG(P56,P$5:P$92,'Market Summary'!$Q$1),"")</f>
        <v>38.5</v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60</v>
      </c>
      <c r="J56" s="28" t="str">
        <f t="shared" si="10"/>
        <v/>
      </c>
      <c r="K56" s="28">
        <f t="shared" si="11"/>
        <v>59.5</v>
      </c>
      <c r="L56" s="28">
        <f t="shared" si="12"/>
        <v>38</v>
      </c>
      <c r="M56" s="28"/>
      <c r="N56" s="33" t="s">
        <v>69</v>
      </c>
      <c r="O56" s="55">
        <f>IFERROR(VLOOKUP(N56,'[1]Valuation Sheet'!$B:$W,7,FALSE),"")</f>
        <v>3.37</v>
      </c>
      <c r="P56" s="51">
        <f>IFERROR(VLOOKUP(N56,'[1]Price List'!$B:$Y,MATCH("CLOSE",'[1]Price List'!$6:$6,0)-1,FALSE)/VLOOKUP(N56,'[1]Price List'!$B:$D,MATCH("PCLOSE",'[1]Price List'!$6:$6,0)-1,FALSE)-1,"")</f>
        <v>0</v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38.5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38</v>
      </c>
      <c r="J57" s="28">
        <f t="shared" si="10"/>
        <v>54</v>
      </c>
      <c r="K57" s="28">
        <f t="shared" si="11"/>
        <v>32</v>
      </c>
      <c r="L57" s="28">
        <f t="shared" si="12"/>
        <v>50</v>
      </c>
      <c r="M57" s="28"/>
      <c r="N57" s="33" t="s">
        <v>70</v>
      </c>
      <c r="O57" s="55" t="str">
        <f>IFERROR(VLOOKUP(N57,'[1]Valuation Sheet'!$B:$W,7,FALSE),"")</f>
        <v>10.20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7.0937123959593915</v>
      </c>
      <c r="Y57" s="51">
        <f t="shared" si="8"/>
        <v>4.7116733601070881E-2</v>
      </c>
      <c r="Z57" s="52">
        <f t="shared" si="9"/>
        <v>4.9019607843137261E-2</v>
      </c>
      <c r="AA57" s="58">
        <f>IFERROR(VLOOKUP(N57,'[1]Valuation Sheet'!$B:$W,21,FALSE),"")</f>
        <v>0.17313663635990584</v>
      </c>
      <c r="AB57" s="59">
        <f>IFERROR(VLOOKUP(N57,'[1]Valuation Sheet'!$B:$W,17,FALSE),"")</f>
        <v>3.4627327271981256E-2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64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53</v>
      </c>
      <c r="J58" s="28">
        <f t="shared" si="10"/>
        <v>38</v>
      </c>
      <c r="K58" s="28">
        <f t="shared" si="11"/>
        <v>14</v>
      </c>
      <c r="L58" s="28">
        <f t="shared" si="12"/>
        <v>39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-2.1276595744680993E-2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38.5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59.5</v>
      </c>
      <c r="L59" s="28">
        <f t="shared" si="12"/>
        <v>65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38.5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10</v>
      </c>
      <c r="J60" s="28" t="str">
        <f t="shared" si="10"/>
        <v/>
      </c>
      <c r="K60" s="28">
        <f t="shared" si="11"/>
        <v>59.5</v>
      </c>
      <c r="L60" s="28">
        <f t="shared" si="12"/>
        <v>7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52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38.5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14</v>
      </c>
      <c r="J62" s="28">
        <f t="shared" si="10"/>
        <v>12</v>
      </c>
      <c r="K62" s="28">
        <f t="shared" si="11"/>
        <v>59.5</v>
      </c>
      <c r="L62" s="28">
        <f t="shared" si="12"/>
        <v>5</v>
      </c>
      <c r="M62" s="28"/>
      <c r="N62" s="33" t="s">
        <v>75</v>
      </c>
      <c r="O62" s="55" t="str">
        <f>IFERROR(VLOOKUP(N62,'[1]Valuation Sheet'!$B:$W,7,FALSE),"")</f>
        <v>1.43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3.6307996079816465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4.5330551320389292</v>
      </c>
      <c r="AB62" s="59">
        <f>IFERROR(VLOOKUP(N62,'[1]Valuation Sheet'!$B:$W,17,FALSE),"")</f>
        <v>0.90661102640778601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52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38.5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39</v>
      </c>
      <c r="J64" s="28">
        <f t="shared" si="10"/>
        <v>23</v>
      </c>
      <c r="K64" s="28">
        <f t="shared" si="11"/>
        <v>38</v>
      </c>
      <c r="L64" s="28">
        <f t="shared" si="12"/>
        <v>35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38.5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42</v>
      </c>
      <c r="J65" s="28">
        <f t="shared" si="10"/>
        <v>36</v>
      </c>
      <c r="K65" s="28">
        <f t="shared" si="11"/>
        <v>47</v>
      </c>
      <c r="L65" s="28">
        <f t="shared" si="12"/>
        <v>46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38.5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54</v>
      </c>
      <c r="J66" s="28">
        <f t="shared" si="10"/>
        <v>45</v>
      </c>
      <c r="K66" s="28">
        <f t="shared" si="11"/>
        <v>30</v>
      </c>
      <c r="L66" s="28">
        <f t="shared" si="12"/>
        <v>55</v>
      </c>
      <c r="M66" s="28"/>
      <c r="N66" s="33" t="s">
        <v>79</v>
      </c>
      <c r="O66" s="55" t="str">
        <f>IFERROR(VLOOKUP(N66,'[1]Valuation Sheet'!$B:$W,7,FALSE),"")</f>
        <v>3.84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15.886461884810254</v>
      </c>
      <c r="Y66" s="51">
        <f t="shared" si="8"/>
        <v>0.13014551351351314</v>
      </c>
      <c r="Z66" s="52">
        <f t="shared" si="9"/>
        <v>5.4277343749999998E-2</v>
      </c>
      <c r="AA66" s="58">
        <f>IFERROR(VLOOKUP(N66,'[1]Valuation Sheet'!$B:$W,21,FALSE),"")</f>
        <v>-0.14330542484217768</v>
      </c>
      <c r="AB66" s="59">
        <f>IFERROR(VLOOKUP(N66,'[1]Valuation Sheet'!$B:$W,17,FALSE),"")</f>
        <v>-2.8661084968435557E-2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52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9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0.68</v>
      </c>
      <c r="P68" s="51">
        <f>IFERROR(VLOOKUP(N68,'[1]Price List'!$B:$Y,MATCH("CLOSE",'[1]Price List'!$6:$6,0)-1,FALSE)/VLOOKUP(N68,'[1]Price List'!$B:$D,MATCH("PCLOSE",'[1]Price List'!$6:$6,0)-1,FALSE)-1,"")</f>
        <v>3.0303030303030276E-2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1.0044311882131121</v>
      </c>
      <c r="Y68" s="51">
        <f t="shared" si="8"/>
        <v>0.73350742447516559</v>
      </c>
      <c r="Z68" s="52">
        <f t="shared" si="9"/>
        <v>7.3566176470588218E-2</v>
      </c>
      <c r="AA68" s="58">
        <f>IFERROR(VLOOKUP(N68,'[1]Valuation Sheet'!$B:$W,21,FALSE),"")</f>
        <v>5.7482777252048658</v>
      </c>
      <c r="AB68" s="59">
        <f>IFERROR(VLOOKUP(N68,'[1]Valuation Sheet'!$B:$W,17,FALSE),"")</f>
        <v>1.1496555450409733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 t="str">
        <f>IFERROR(_xlfn.RANK.AVG(P69,P$5:P$92,'Market Summary'!$Q$1),"")</f>
        <v/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 t="str">
        <f t="shared" si="3"/>
        <v/>
      </c>
      <c r="J69" s="28">
        <f t="shared" si="10"/>
        <v>15</v>
      </c>
      <c r="K69" s="28" t="str">
        <f t="shared" si="11"/>
        <v/>
      </c>
      <c r="L69" s="28" t="str">
        <f t="shared" si="12"/>
        <v/>
      </c>
      <c r="M69" s="28"/>
      <c r="N69" s="33" t="s">
        <v>82</v>
      </c>
      <c r="O69" s="55" t="str">
        <f>IFERROR(VLOOKUP(N69,'[1]Valuation Sheet'!$B:$W,7,FALSE),"")</f>
        <v/>
      </c>
      <c r="P69" s="51" t="str">
        <f>IFERROR(VLOOKUP(N69,'[1]Price List'!$B:$Y,MATCH("CLOSE",'[1]Price List'!$6:$6,0)-1,FALSE)/VLOOKUP(N69,'[1]Price List'!$B:$D,MATCH("PCLOSE",'[1]Price List'!$6:$6,0)-1,FALSE)-1,"")</f>
        <v/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 t="str">
        <f>IFERROR(IF(VLOOKUP(N69,'[1]Valuation Sheet'!$B:$W,9,FALSE)&lt;0,"",VLOOKUP(N69,'[1]Valuation Sheet'!$B:$W,9,FALSE)),"")</f>
        <v/>
      </c>
      <c r="Y69" s="51">
        <f t="shared" si="8"/>
        <v>0.29011893281902879</v>
      </c>
      <c r="Z69" s="52" t="str">
        <f t="shared" ref="Z69:Z92" si="13">IFERROR(AC69/O69,"")</f>
        <v/>
      </c>
      <c r="AA69" s="58" t="str">
        <f>IFERROR(VLOOKUP(N69,'[1]Valuation Sheet'!$B:$W,21,FALSE),"")</f>
        <v/>
      </c>
      <c r="AB69" s="59" t="str">
        <f>IFERROR(VLOOKUP(N69,'[1]Valuation Sheet'!$B:$W,17,FALSE),"")</f>
        <v/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38.5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17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22</v>
      </c>
      <c r="L70" s="28">
        <f t="shared" ref="L70:L92" si="19">IFERROR(_xlfn.RANK.AVG(AA70,AA$5:AA$92,0),"")</f>
        <v>23</v>
      </c>
      <c r="M70" s="28"/>
      <c r="N70" s="33" t="s">
        <v>83</v>
      </c>
      <c r="O70" s="55" t="str">
        <f>IFERROR(VLOOKUP(N70,'[1]Valuation Sheet'!$B:$W,7,FALSE),"")</f>
        <v>0.54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4.3803793207579531</v>
      </c>
      <c r="Y70" s="51">
        <f t="shared" ref="Y70:Y92" si="21">IFERROR(1/V70,"")</f>
        <v>0.13042751113310194</v>
      </c>
      <c r="Z70" s="52">
        <f t="shared" si="13"/>
        <v>7.4044444444444441E-2</v>
      </c>
      <c r="AA70" s="58">
        <f>IFERROR(VLOOKUP(N70,'[1]Valuation Sheet'!$B:$W,21,FALSE),"")</f>
        <v>1.5274441836130572</v>
      </c>
      <c r="AB70" s="59">
        <f>IFERROR(VLOOKUP(N70,'[1]Valuation Sheet'!$B:$W,17,FALSE),"")</f>
        <v>0.3054888367226114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38.5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22</v>
      </c>
      <c r="J71" s="28" t="str">
        <f t="shared" si="17"/>
        <v/>
      </c>
      <c r="K71" s="28">
        <f t="shared" si="18"/>
        <v>19</v>
      </c>
      <c r="L71" s="28">
        <f t="shared" si="19"/>
        <v>18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38.5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49</v>
      </c>
      <c r="J72" s="28">
        <f t="shared" si="17"/>
        <v>40</v>
      </c>
      <c r="K72" s="28">
        <f t="shared" si="18"/>
        <v>43</v>
      </c>
      <c r="L72" s="28">
        <f t="shared" si="19"/>
        <v>27</v>
      </c>
      <c r="M72" s="28"/>
      <c r="N72" s="33" t="s">
        <v>85</v>
      </c>
      <c r="O72" s="55" t="str">
        <f>IFERROR(VLOOKUP(N72,'[1]Valuation Sheet'!$B:$W,7,FALSE),1.65)</f>
        <v>2.00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10.1010754595134</v>
      </c>
      <c r="Y72" s="51">
        <f t="shared" si="21"/>
        <v>0.14327746031746033</v>
      </c>
      <c r="Z72" s="52">
        <f t="shared" si="13"/>
        <v>3.0030000000000005E-2</v>
      </c>
      <c r="AA72" s="58">
        <f>IFERROR(VLOOKUP(N72,'[1]Valuation Sheet'!$B:$W,21,FALSE),"")</f>
        <v>1.2514279161748894</v>
      </c>
      <c r="AB72" s="59">
        <f>IFERROR(VLOOKUP(N72,'[1]Valuation Sheet'!$B:$W,17,FALSE),"")</f>
        <v>0.25028558323497796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4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11</v>
      </c>
      <c r="L73" s="28">
        <f t="shared" si="19"/>
        <v>4</v>
      </c>
      <c r="M73" s="28"/>
      <c r="N73" s="33" t="s">
        <v>86</v>
      </c>
      <c r="O73" s="55" t="str">
        <f>IFERROR(VLOOKUP(N73,'[1]Valuation Sheet'!$B:$W,7,FALSE),"")</f>
        <v>0.21</v>
      </c>
      <c r="P73" s="51">
        <f>IFERROR(VLOOKUP(N73,'[1]Price List'!$B:$Y,MATCH("CLOSE",'[1]Price List'!$6:$6,0)-1,FALSE)/VLOOKUP(N73,'[1]Price List'!$B:$D,MATCH("PCLOSE",'[1]Price List'!$6:$6,0)-1,FALSE)-1,"")</f>
        <v>4.9999999999999822E-2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1.3287401845202744</v>
      </c>
      <c r="Y73" s="51">
        <f t="shared" si="21"/>
        <v>0.39765502834974709</v>
      </c>
      <c r="Z73" s="52">
        <f t="shared" si="13"/>
        <v>9.5200000000000007E-2</v>
      </c>
      <c r="AA73" s="58">
        <f>IFERROR(VLOOKUP(N73,'[1]Valuation Sheet'!$B:$W,21,FALSE),"")</f>
        <v>4.5970791416620038</v>
      </c>
      <c r="AB73" s="59">
        <f>IFERROR(VLOOKUP(N73,'[1]Valuation Sheet'!$B:$W,17,FALSE),"")</f>
        <v>0.91941582833240076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18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35</v>
      </c>
      <c r="J74" s="28">
        <f t="shared" si="17"/>
        <v>25</v>
      </c>
      <c r="K74" s="28">
        <f t="shared" si="18"/>
        <v>37</v>
      </c>
      <c r="L74" s="28">
        <f t="shared" si="19"/>
        <v>43</v>
      </c>
      <c r="M74" s="28"/>
      <c r="N74" s="33" t="s">
        <v>87</v>
      </c>
      <c r="O74" s="55" t="str">
        <f>IFERROR(VLOOKUP(N74,'[1]Valuation Sheet'!$B:$W,7,FALSE),"")</f>
        <v>2.28</v>
      </c>
      <c r="P74" s="51">
        <f>IFERROR(VLOOKUP(N74,'[1]Price List'!$B:$Y,MATCH("CLOSE",'[1]Price List'!$6:$6,0)-1,FALSE)/VLOOKUP(N74,'[1]Price List'!$B:$D,MATCH("PCLOSE",'[1]Price List'!$6:$6,0)-1,FALSE)-1,"")</f>
        <v>4.405286343612147E-3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6.3527331137408778</v>
      </c>
      <c r="Y74" s="51">
        <f t="shared" si="21"/>
        <v>0.18545163170163168</v>
      </c>
      <c r="Z74" s="52">
        <f t="shared" si="13"/>
        <v>4.2164473684210529E-2</v>
      </c>
      <c r="AA74" s="58">
        <f>IFERROR(VLOOKUP(N74,'[1]Valuation Sheet'!$B:$W,21,FALSE),"")</f>
        <v>0.33849514702854999</v>
      </c>
      <c r="AB74" s="59">
        <f>IFERROR(VLOOKUP(N74,'[1]Valuation Sheet'!$B:$W,17,FALSE),"")</f>
        <v>6.7699029405710043E-2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38.5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52</v>
      </c>
      <c r="J75" s="28">
        <f t="shared" si="17"/>
        <v>30</v>
      </c>
      <c r="K75" s="28">
        <f t="shared" si="18"/>
        <v>59.5</v>
      </c>
      <c r="L75" s="28">
        <f t="shared" si="19"/>
        <v>49</v>
      </c>
      <c r="M75" s="28"/>
      <c r="N75" s="33" t="s">
        <v>88</v>
      </c>
      <c r="O75" s="55" t="str">
        <f>IFERROR(VLOOKUP(N75,'[1]Valuation Sheet'!$B:$W,7,FALSE),"")</f>
        <v>0.50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12.071702730712611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0.18071315201324745</v>
      </c>
      <c r="AB75" s="59">
        <f>IFERROR(VLOOKUP(N75,'[1]Valuation Sheet'!$B:$W,17,FALSE),"")</f>
        <v>3.6142630402649534E-2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38.5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7</v>
      </c>
      <c r="J76" s="28">
        <f t="shared" si="17"/>
        <v>20</v>
      </c>
      <c r="K76" s="28">
        <f t="shared" si="18"/>
        <v>59.5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67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18</v>
      </c>
      <c r="J77" s="28">
        <f t="shared" si="17"/>
        <v>24</v>
      </c>
      <c r="K77" s="28">
        <f t="shared" si="18"/>
        <v>59.5</v>
      </c>
      <c r="L77" s="28">
        <f t="shared" si="19"/>
        <v>20</v>
      </c>
      <c r="M77" s="28"/>
      <c r="N77" s="33" t="s">
        <v>90</v>
      </c>
      <c r="O77" s="55" t="str">
        <f>IFERROR(VLOOKUP(N77,'[1]Valuation Sheet'!$B:$W,7,FALSE),"")</f>
        <v>0.21</v>
      </c>
      <c r="P77" s="51">
        <f>IFERROR(VLOOKUP(N77,'[1]Price List'!$B:$Y,MATCH("CLOSE",'[1]Price List'!$6:$6,0)-1,FALSE)/VLOOKUP(N77,'[1]Price List'!$B:$D,MATCH("PCLOSE",'[1]Price List'!$6:$6,0)-1,FALSE)-1,"")</f>
        <v>-8.6956521739130488E-2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4.6553445824708737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1.8237774142693586</v>
      </c>
      <c r="AB77" s="59">
        <f>IFERROR(VLOOKUP(N77,'[1]Valuation Sheet'!$B:$W,17,FALSE),"")</f>
        <v>0.36475548285387172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66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28</v>
      </c>
      <c r="J78" s="28">
        <f t="shared" si="17"/>
        <v>51</v>
      </c>
      <c r="K78" s="28">
        <f t="shared" si="18"/>
        <v>59.5</v>
      </c>
      <c r="L78" s="28">
        <f t="shared" si="19"/>
        <v>24</v>
      </c>
      <c r="M78" s="28"/>
      <c r="N78" s="33" t="s">
        <v>91</v>
      </c>
      <c r="O78" s="55" t="str">
        <f>IFERROR(VLOOKUP(N78,'[1]Valuation Sheet'!$B:$W,7,FALSE),"")</f>
        <v>0.43</v>
      </c>
      <c r="P78" s="51">
        <f>IFERROR(VLOOKUP(N78,'[1]Price List'!$B:$Y,MATCH("CLOSE",'[1]Price List'!$6:$6,0)-1,FALSE)/VLOOKUP(N78,'[1]Price List'!$B:$D,MATCH("PCLOSE",'[1]Price List'!$6:$6,0)-1,FALSE)-1,"")</f>
        <v>-8.5106382978723416E-2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5.5484120819852221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1.4285498405127321</v>
      </c>
      <c r="AB78" s="59">
        <f>IFERROR(VLOOKUP(N78,'[1]Valuation Sheet'!$B:$W,17,FALSE),"")</f>
        <v>0.28570996810254656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52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 t="str">
        <f>IFERROR(_xlfn.RANK.AVG(P80,P$5:P$92,'Market Summary'!$Q$1),"")</f>
        <v/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 t="str">
        <f t="shared" si="16"/>
        <v/>
      </c>
      <c r="J80" s="28">
        <f t="shared" si="17"/>
        <v>37</v>
      </c>
      <c r="K80" s="28" t="str">
        <f t="shared" si="18"/>
        <v/>
      </c>
      <c r="L80" s="28" t="str">
        <f t="shared" si="19"/>
        <v/>
      </c>
      <c r="M80" s="28"/>
      <c r="N80" s="33" t="s">
        <v>93</v>
      </c>
      <c r="O80" s="55" t="str">
        <f>IFERROR(VLOOKUP(N80,'[1]Valuation Sheet'!$B:$W,7,FALSE),"")</f>
        <v/>
      </c>
      <c r="P80" s="51" t="str">
        <f>IFERROR(VLOOKUP(N80,'[1]Price List'!$B:$Y,MATCH("CLOSE",'[1]Price List'!$6:$6,0)-1,FALSE)/VLOOKUP(N80,'[1]Price List'!$B:$D,MATCH("PCLOSE",'[1]Price List'!$6:$6,0)-1,FALSE)-1,"")</f>
        <v/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 t="str">
        <f>IFERROR(IF(VLOOKUP(N80,'[1]Valuation Sheet'!$B:$W,9,FALSE)&lt;0,"",VLOOKUP(N80,'[1]Valuation Sheet'!$B:$W,9,FALSE)),"")</f>
        <v/>
      </c>
      <c r="Y80" s="51">
        <f t="shared" si="21"/>
        <v>0.15062320223851275</v>
      </c>
      <c r="Z80" s="52" t="str">
        <f t="shared" si="13"/>
        <v/>
      </c>
      <c r="AA80" s="58" t="str">
        <f>IFERROR(VLOOKUP(N80,'[1]Valuation Sheet'!$B:$W,21,FALSE),"")</f>
        <v/>
      </c>
      <c r="AB80" s="59" t="str">
        <f>IFERROR(VLOOKUP(N80,'[1]Valuation Sheet'!$B:$W,17,FALSE),"")</f>
        <v/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38.5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9</v>
      </c>
      <c r="J81" s="28">
        <f t="shared" si="17"/>
        <v>18</v>
      </c>
      <c r="K81" s="28">
        <f t="shared" si="18"/>
        <v>6</v>
      </c>
      <c r="L81" s="28">
        <f t="shared" si="19"/>
        <v>12</v>
      </c>
      <c r="M81" s="28"/>
      <c r="N81" s="33" t="s">
        <v>94</v>
      </c>
      <c r="O81" s="55" t="str">
        <f>IFERROR(VLOOKUP(N81,'[1]Valuation Sheet'!$B:$W,7,FALSE),"")</f>
        <v>3.65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2.5804003653820589</v>
      </c>
      <c r="Y81" s="51">
        <f t="shared" si="21"/>
        <v>0.23168679678530338</v>
      </c>
      <c r="Z81" s="52">
        <f t="shared" si="13"/>
        <v>0.10954520547945205</v>
      </c>
      <c r="AA81" s="58">
        <f>IFERROR(VLOOKUP(N81,'[1]Valuation Sheet'!$B:$W,21,FALSE),"")</f>
        <v>2.7562043008716768</v>
      </c>
      <c r="AB81" s="59">
        <f>IFERROR(VLOOKUP(N81,'[1]Valuation Sheet'!$B:$W,17,FALSE),"")</f>
        <v>0.55124086017433527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38.5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24</v>
      </c>
      <c r="J82" s="28">
        <f t="shared" si="17"/>
        <v>60</v>
      </c>
      <c r="K82" s="28">
        <f t="shared" si="18"/>
        <v>59.5</v>
      </c>
      <c r="L82" s="28">
        <f t="shared" si="19"/>
        <v>28</v>
      </c>
      <c r="M82" s="28"/>
      <c r="N82" s="33" t="s">
        <v>95</v>
      </c>
      <c r="O82" s="55" t="str">
        <f>IFERROR(VLOOKUP(N82,'[1]Valuation Sheet'!$B:$W,7,FALSE),"")</f>
        <v>27.00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5.1695202829341715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1.1806224200018565</v>
      </c>
      <c r="AB82" s="59">
        <f>IFERROR(VLOOKUP(N82,'[1]Valuation Sheet'!$B:$W,17,FALSE),"")</f>
        <v>0.23612448400037156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38.5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34</v>
      </c>
      <c r="J83" s="28">
        <f t="shared" si="17"/>
        <v>31</v>
      </c>
      <c r="K83" s="28">
        <f t="shared" si="18"/>
        <v>31</v>
      </c>
      <c r="L83" s="28">
        <f t="shared" si="19"/>
        <v>48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38.5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25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65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59.5</v>
      </c>
      <c r="L85" s="28">
        <f t="shared" si="19"/>
        <v>16</v>
      </c>
      <c r="M85" s="28"/>
      <c r="N85" s="33" t="s">
        <v>98</v>
      </c>
      <c r="O85" s="55" t="str">
        <f>IFERROR(VLOOKUP(N85,'[1]Valuation Sheet'!$B:$W,7,FALSE),"")</f>
        <v>3.85</v>
      </c>
      <c r="P85" s="51">
        <f>IFERROR(VLOOKUP(N85,'[1]Price List'!$B:$Y,MATCH("CLOSE",'[1]Price List'!$6:$6,0)-1,FALSE)/VLOOKUP(N85,'[1]Price List'!$B:$D,MATCH("PCLOSE",'[1]Price List'!$6:$6,0)-1,FALSE)-1,"")</f>
        <v>-2.5316455696202556E-2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1.9282675628807655</v>
      </c>
      <c r="AB85" s="59">
        <f>IFERROR(VLOOKUP(N85,'[1]Valuation Sheet'!$B:$W,17,FALSE),"")</f>
        <v>0.3856535125761531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38.5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47</v>
      </c>
      <c r="J86" s="28">
        <f t="shared" si="17"/>
        <v>34</v>
      </c>
      <c r="K86" s="28">
        <f t="shared" si="18"/>
        <v>42</v>
      </c>
      <c r="L86" s="28">
        <f t="shared" si="19"/>
        <v>36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38.5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20</v>
      </c>
      <c r="J87" s="28">
        <f t="shared" si="17"/>
        <v>27</v>
      </c>
      <c r="K87" s="28">
        <f t="shared" si="18"/>
        <v>4</v>
      </c>
      <c r="L87" s="28">
        <f t="shared" si="19"/>
        <v>41</v>
      </c>
      <c r="M87" s="28"/>
      <c r="N87" s="33" t="s">
        <v>100</v>
      </c>
      <c r="O87" s="55" t="str">
        <f>IFERROR(VLOOKUP(N87,'[1]Valuation Sheet'!$B:$W,7,FALSE),"")</f>
        <v>148.00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4.9142078638996596</v>
      </c>
      <c r="Y87" s="51">
        <f t="shared" si="21"/>
        <v>0.18050418414367975</v>
      </c>
      <c r="Z87" s="52">
        <f t="shared" si="13"/>
        <v>0.11481891891891893</v>
      </c>
      <c r="AA87" s="58">
        <f>IFERROR(VLOOKUP(N87,'[1]Valuation Sheet'!$B:$W,21,FALSE),"")</f>
        <v>0.42721163248356442</v>
      </c>
      <c r="AB87" s="59">
        <f>IFERROR(VLOOKUP(N87,'[1]Valuation Sheet'!$B:$W,17,FALSE),"")</f>
        <v>8.5442326496712795E-2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52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64</v>
      </c>
      <c r="J89" s="28">
        <f t="shared" si="17"/>
        <v>11</v>
      </c>
      <c r="K89" s="28">
        <f t="shared" si="18"/>
        <v>10</v>
      </c>
      <c r="L89" s="28">
        <f t="shared" si="19"/>
        <v>30</v>
      </c>
      <c r="M89" s="28"/>
      <c r="N89" s="33" t="s">
        <v>102</v>
      </c>
      <c r="O89" s="55" t="str">
        <f>IFERROR(VLOOKUP(N89,'[1]Valuation Sheet'!$B:$W,7,FALSE),"")</f>
        <v>1.46</v>
      </c>
      <c r="P89" s="51">
        <f>IFERROR(VLOOKUP(N89,'[1]Price List'!$B:$Y,MATCH("CLOSE",'[1]Price List'!$6:$6,0)-1,FALSE)/VLOOKUP(N89,'[1]Price List'!$B:$D,MATCH("PCLOSE",'[1]Price List'!$6:$6,0)-1,FALSE)-1,"")</f>
        <v>8.1481481481481488E-2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1786.8769743270293</v>
      </c>
      <c r="Y89" s="51">
        <f t="shared" si="21"/>
        <v>0.37030456023120339</v>
      </c>
      <c r="Z89" s="52">
        <f t="shared" si="13"/>
        <v>9.5917123287671227E-2</v>
      </c>
      <c r="AA89" s="58">
        <f>IFERROR(VLOOKUP(N89,'[1]Valuation Sheet'!$B:$W,21,FALSE),"")</f>
        <v>0.98885450148792042</v>
      </c>
      <c r="AB89" s="59">
        <f>IFERROR(VLOOKUP(N89,'[1]Valuation Sheet'!$B:$W,17,FALSE),"")</f>
        <v>0.19777090029758404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16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16</v>
      </c>
      <c r="J90" s="28">
        <f t="shared" si="17"/>
        <v>16</v>
      </c>
      <c r="K90" s="28">
        <f t="shared" si="18"/>
        <v>16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1.85</v>
      </c>
      <c r="P90" s="51">
        <f>IFERROR(VLOOKUP(N90,'[1]Price List'!$B:$Y,MATCH("CLOSE",'[1]Price List'!$6:$6,0)-1,FALSE)/VLOOKUP(N90,'[1]Price List'!$B:$D,MATCH("PCLOSE",'[1]Price List'!$6:$6,0)-1,FALSE)-1,"")</f>
        <v>5.4347826086955653E-3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3.8837976365853124</v>
      </c>
      <c r="Y90" s="51">
        <f t="shared" si="21"/>
        <v>0.26709703839348514</v>
      </c>
      <c r="Z90" s="52">
        <f t="shared" si="13"/>
        <v>8.1081081081081072E-2</v>
      </c>
      <c r="AA90" s="58">
        <f>IFERROR(VLOOKUP(N90,'[1]Valuation Sheet'!$B:$W,21,FALSE),"")</f>
        <v>2.4405130023172901</v>
      </c>
      <c r="AB90" s="59">
        <f>IFERROR(VLOOKUP(N90,'[1]Valuation Sheet'!$B:$W,17,FALSE),"")</f>
        <v>0.4881026004634581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52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38.5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59.5</v>
      </c>
      <c r="L92" s="28">
        <f t="shared" si="19"/>
        <v>3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2019-08-14T13:10:13Z</dcterms:modified>
</cp:coreProperties>
</file>