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45A8C3E8-E1E1-4E16-9F5E-5F10FE7BB929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D21" i="2" s="1"/>
  <c r="E21" i="2" s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17" i="2" l="1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M6" i="2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<sst xmlns="http://schemas.openxmlformats.org/spreadsheetml/2006/main" count="138" uniqueCount="115">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</sst>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-0.1649665805418068</v>
          </cell>
          <cell r="H5" t="str">
            <v>0.47</v>
          </cell>
          <cell r="I5" t="str">
            <v>OVERPRICED</v>
          </cell>
          <cell r="J5">
            <v>-13.263888427406915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-3.3856871741138495E-2</v>
          </cell>
          <cell r="O5">
            <v>0.4540872702816649</v>
          </cell>
          <cell r="P5">
            <v>-6.77137434822771E-2</v>
          </cell>
          <cell r="Q5">
            <v>0.43817454056332972</v>
          </cell>
          <cell r="R5">
            <v>-0.13542748696455409</v>
          </cell>
          <cell r="S5">
            <v>0.40634908112665957</v>
          </cell>
          <cell r="T5">
            <v>-0.27085497392910818</v>
          </cell>
          <cell r="U5">
            <v>0.34269816225331912</v>
          </cell>
          <cell r="V5">
            <v>-0.67713743482277056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6.9408806825827979E-2</v>
          </cell>
          <cell r="H7" t="str">
            <v>52.00</v>
          </cell>
          <cell r="I7" t="str">
            <v>UNDERPRICED</v>
          </cell>
          <cell r="J7">
            <v>3.4209358052800227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7.4141490894034323E-2</v>
          </cell>
          <cell r="O7">
            <v>55.855357526489783</v>
          </cell>
          <cell r="P7">
            <v>0.14828298178806865</v>
          </cell>
          <cell r="Q7">
            <v>59.710715052979566</v>
          </cell>
          <cell r="R7">
            <v>0.29656596357613707</v>
          </cell>
          <cell r="S7">
            <v>67.421430105959132</v>
          </cell>
          <cell r="T7">
            <v>0.59313192715227481</v>
          </cell>
          <cell r="U7">
            <v>82.842860211918293</v>
          </cell>
          <cell r="V7">
            <v>1.4828298178806869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0.20939210360834942</v>
          </cell>
          <cell r="H12" t="str">
            <v>6.60</v>
          </cell>
          <cell r="I12" t="str">
            <v>UNDERPRICED</v>
          </cell>
          <cell r="J12">
            <v>2.3510066340738822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0.13864470950662766</v>
          </cell>
          <cell r="O12">
            <v>7.5150550827437419</v>
          </cell>
          <cell r="P12">
            <v>0.27728941901325532</v>
          </cell>
          <cell r="Q12">
            <v>8.4301101654874842</v>
          </cell>
          <cell r="R12">
            <v>0.55457883802651065</v>
          </cell>
          <cell r="S12">
            <v>10.26022033097497</v>
          </cell>
          <cell r="T12">
            <v>1.1091576760530213</v>
          </cell>
          <cell r="U12">
            <v>13.920440661949939</v>
          </cell>
          <cell r="V12">
            <v>2.7728941901325523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5.5485257365638585E-2</v>
          </cell>
          <cell r="H13" t="str">
            <v>10.00</v>
          </cell>
          <cell r="I13" t="str">
            <v>UNDERPRICED</v>
          </cell>
          <cell r="J13">
            <v>4.9021854717630964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6.7725627177885661E-2</v>
          </cell>
          <cell r="O13">
            <v>10.677256271778857</v>
          </cell>
          <cell r="P13">
            <v>0.13545125435577132</v>
          </cell>
          <cell r="Q13">
            <v>11.354512543557714</v>
          </cell>
          <cell r="R13">
            <v>0.27090250871154264</v>
          </cell>
          <cell r="S13">
            <v>12.709025087115426</v>
          </cell>
          <cell r="T13">
            <v>0.54180501742308529</v>
          </cell>
          <cell r="U13">
            <v>15.418050174230853</v>
          </cell>
          <cell r="V13">
            <v>1.3545125435577132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0.11772931506286706</v>
          </cell>
          <cell r="H14" t="str">
            <v>6.30</v>
          </cell>
          <cell r="I14" t="str">
            <v>UNDERPRICED</v>
          </cell>
          <cell r="J14">
            <v>3.6868546204614367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9.6407206718170491E-2</v>
          </cell>
          <cell r="O14">
            <v>6.9073654023244737</v>
          </cell>
          <cell r="P14">
            <v>0.1928144134363412</v>
          </cell>
          <cell r="Q14">
            <v>7.5147308046489494</v>
          </cell>
          <cell r="R14">
            <v>0.38562882687268218</v>
          </cell>
          <cell r="S14">
            <v>8.7294616092978981</v>
          </cell>
          <cell r="T14">
            <v>0.77125765374536437</v>
          </cell>
          <cell r="U14">
            <v>11.158923218595795</v>
          </cell>
          <cell r="V14">
            <v>1.9281441343634111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0.3243179003401041</v>
          </cell>
          <cell r="H16" t="str">
            <v>1.64</v>
          </cell>
          <cell r="I16" t="str">
            <v>UNDERPRICED</v>
          </cell>
          <cell r="J16">
            <v>2.3919244222242617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0.19160162623314125</v>
          </cell>
          <cell r="O16">
            <v>1.9542266670223516</v>
          </cell>
          <cell r="P16">
            <v>0.38320325246628251</v>
          </cell>
          <cell r="Q16">
            <v>2.2684533340447031</v>
          </cell>
          <cell r="R16">
            <v>0.76640650493256501</v>
          </cell>
          <cell r="S16">
            <v>2.8969066680894064</v>
          </cell>
          <cell r="T16">
            <v>1.53281300986513</v>
          </cell>
          <cell r="U16">
            <v>4.1538133361788132</v>
          </cell>
          <cell r="V16">
            <v>3.8320325246628242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-6.0398044923311599E-2</v>
          </cell>
          <cell r="H17" t="str">
            <v>30.00</v>
          </cell>
          <cell r="I17" t="str">
            <v>OVERPRICED</v>
          </cell>
          <cell r="J17">
            <v>5.6147271719018912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1.4327499309056302E-2</v>
          </cell>
          <cell r="O17">
            <v>30.42982497927169</v>
          </cell>
          <cell r="P17">
            <v>2.8654998618112382E-2</v>
          </cell>
          <cell r="Q17">
            <v>30.859649958543372</v>
          </cell>
          <cell r="R17">
            <v>5.7309997236224763E-2</v>
          </cell>
          <cell r="S17">
            <v>31.719299917086744</v>
          </cell>
          <cell r="T17">
            <v>0.11461999447244953</v>
          </cell>
          <cell r="U17">
            <v>33.438599834173488</v>
          </cell>
          <cell r="V17">
            <v>0.28654998618112404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0.19894550530920957</v>
          </cell>
          <cell r="H20" t="str">
            <v>6.10</v>
          </cell>
          <cell r="I20" t="str">
            <v>UNDERPRICED</v>
          </cell>
          <cell r="J20">
            <v>2.4242968181943372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0.13383099794721032</v>
          </cell>
          <cell r="O20">
            <v>6.9163690874779826</v>
          </cell>
          <cell r="P20">
            <v>0.26766199589442063</v>
          </cell>
          <cell r="Q20">
            <v>7.7327381749559656</v>
          </cell>
          <cell r="R20">
            <v>0.53532399178884127</v>
          </cell>
          <cell r="S20">
            <v>9.3654763499119316</v>
          </cell>
          <cell r="T20">
            <v>1.0706479835776825</v>
          </cell>
          <cell r="U20">
            <v>12.630952699823863</v>
          </cell>
          <cell r="V20">
            <v>2.6766199589442063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-5.5698906622093938E-2</v>
          </cell>
          <cell r="H21" t="str">
            <v>7.00</v>
          </cell>
          <cell r="I21" t="str">
            <v>OVERPRICED</v>
          </cell>
          <cell r="J21">
            <v>8.5000971193474602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1.6492825830870972E-2</v>
          </cell>
          <cell r="O21">
            <v>7.115449780816097</v>
          </cell>
          <cell r="P21">
            <v>3.2985651661741722E-2</v>
          </cell>
          <cell r="Q21">
            <v>7.2308995616321923</v>
          </cell>
          <cell r="R21">
            <v>6.5971303323483665E-2</v>
          </cell>
          <cell r="S21">
            <v>7.4617991232643854</v>
          </cell>
          <cell r="T21">
            <v>0.13194260664696733</v>
          </cell>
          <cell r="U21">
            <v>7.9235982465287709</v>
          </cell>
          <cell r="V21">
            <v>0.32985651661741811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2.2970568135700153E-2</v>
          </cell>
          <cell r="H22" t="str">
            <v>0.64</v>
          </cell>
          <cell r="I22" t="str">
            <v>FAIRLY PRICED</v>
          </cell>
          <cell r="J22">
            <v>7.4226013141807359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5.2743110293905993E-2</v>
          </cell>
          <cell r="O22">
            <v>0.67375559058809986</v>
          </cell>
          <cell r="P22">
            <v>0.10548622058781221</v>
          </cell>
          <cell r="Q22">
            <v>0.70751118117619982</v>
          </cell>
          <cell r="R22">
            <v>0.21097244117562441</v>
          </cell>
          <cell r="S22">
            <v>0.77502236235239963</v>
          </cell>
          <cell r="T22">
            <v>0.42194488235124861</v>
          </cell>
          <cell r="U22">
            <v>0.91004472470479914</v>
          </cell>
          <cell r="V22">
            <v>1.0548622058781216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5.715900700002452E-2</v>
          </cell>
          <cell r="H23" t="str">
            <v>19.25</v>
          </cell>
          <cell r="I23" t="str">
            <v>UNDERPRICED</v>
          </cell>
          <cell r="J23">
            <v>3.4112883746425777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6.849687804174609E-2</v>
          </cell>
          <cell r="O23">
            <v>20.568564902303613</v>
          </cell>
          <cell r="P23">
            <v>0.13699375608349218</v>
          </cell>
          <cell r="Q23">
            <v>21.887129804607223</v>
          </cell>
          <cell r="R23">
            <v>0.27398751216698414</v>
          </cell>
          <cell r="S23">
            <v>24.524259609214443</v>
          </cell>
          <cell r="T23">
            <v>0.54797502433396827</v>
          </cell>
          <cell r="U23">
            <v>29.79851921842889</v>
          </cell>
          <cell r="V23">
            <v>1.3699375608349209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-0.11071714414958675</v>
          </cell>
          <cell r="H26" t="str">
            <v>47.80</v>
          </cell>
          <cell r="I26" t="str">
            <v>OVERPRICED</v>
          </cell>
          <cell r="J26">
            <v>19.067725572725518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-8.8591517584908352E-3</v>
          </cell>
          <cell r="O26">
            <v>47.376532545944137</v>
          </cell>
          <cell r="P26">
            <v>-1.7718303516981559E-2</v>
          </cell>
          <cell r="Q26">
            <v>46.953065091888277</v>
          </cell>
          <cell r="R26">
            <v>-3.543660703396323E-2</v>
          </cell>
          <cell r="S26">
            <v>46.106130183776557</v>
          </cell>
          <cell r="T26">
            <v>-7.0873214067926571E-2</v>
          </cell>
          <cell r="U26">
            <v>44.41226036755311</v>
          </cell>
          <cell r="V26">
            <v>-0.17718303516981604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-0.1723183934661783</v>
          </cell>
          <cell r="H27" t="str">
            <v>17.05</v>
          </cell>
          <cell r="I27" t="str">
            <v>OVERPRICED</v>
          </cell>
          <cell r="J27">
            <v>53.138849884103578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-3.724453017724727E-2</v>
          </cell>
          <cell r="O27">
            <v>16.414980760477935</v>
          </cell>
          <cell r="P27">
            <v>-7.4489060354494541E-2</v>
          </cell>
          <cell r="Q27">
            <v>15.779961520955869</v>
          </cell>
          <cell r="R27">
            <v>-0.14897812070898908</v>
          </cell>
          <cell r="S27">
            <v>14.509923041911737</v>
          </cell>
          <cell r="T27">
            <v>-0.29795624141797816</v>
          </cell>
          <cell r="U27">
            <v>11.969846083823473</v>
          </cell>
          <cell r="V27">
            <v>-0.74489060354494552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-0.12590711594473442</v>
          </cell>
          <cell r="H28" t="str">
            <v>60.50</v>
          </cell>
          <cell r="I28" t="str">
            <v>OVERPRICED</v>
          </cell>
          <cell r="J28">
            <v>11.34591871813473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-1.5858573074762239E-2</v>
          </cell>
          <cell r="O28">
            <v>59.540556328976884</v>
          </cell>
          <cell r="P28">
            <v>-3.1717146149524478E-2</v>
          </cell>
          <cell r="Q28">
            <v>58.581112657953767</v>
          </cell>
          <cell r="R28">
            <v>-6.3434292299049067E-2</v>
          </cell>
          <cell r="S28">
            <v>56.662225315907534</v>
          </cell>
          <cell r="T28">
            <v>-0.12686858459809813</v>
          </cell>
          <cell r="U28">
            <v>52.824450631815061</v>
          </cell>
          <cell r="V28">
            <v>-0.31717146149524522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-6.3660534554545151E-2</v>
          </cell>
          <cell r="H30" t="str">
            <v>14.50</v>
          </cell>
          <cell r="I30" t="str">
            <v>OVERPRICED</v>
          </cell>
          <cell r="J30">
            <v>59.686002130994012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1.2824169363686133E-2</v>
          </cell>
          <cell r="O30">
            <v>14.685950455773449</v>
          </cell>
          <cell r="P30">
            <v>2.5648338727372488E-2</v>
          </cell>
          <cell r="Q30">
            <v>14.8719009115469</v>
          </cell>
          <cell r="R30">
            <v>5.1296677454744977E-2</v>
          </cell>
          <cell r="S30">
            <v>15.243801823093802</v>
          </cell>
          <cell r="T30">
            <v>0.10259335490948995</v>
          </cell>
          <cell r="U30">
            <v>15.987603646187605</v>
          </cell>
          <cell r="V30">
            <v>0.25648338727372466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-0.12939701522563579</v>
          </cell>
          <cell r="H31" t="str">
            <v>177.00</v>
          </cell>
          <cell r="I31" t="str">
            <v>OVERPRICED</v>
          </cell>
          <cell r="J31">
            <v>11.467051713532207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-1.7466691624803632E-2</v>
          </cell>
          <cell r="O31">
            <v>173.90839558240975</v>
          </cell>
          <cell r="P31">
            <v>-3.4933383249607264E-2</v>
          </cell>
          <cell r="Q31">
            <v>170.81679116481951</v>
          </cell>
          <cell r="R31">
            <v>-6.9866766499214417E-2</v>
          </cell>
          <cell r="S31">
            <v>164.63358232963904</v>
          </cell>
          <cell r="T31">
            <v>-0.13973353299842872</v>
          </cell>
          <cell r="U31">
            <v>152.26716465927811</v>
          </cell>
          <cell r="V31">
            <v>-0.34933383249607219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-0.12120142502983067</v>
          </cell>
          <cell r="H32" t="str">
            <v>13.25</v>
          </cell>
          <cell r="I32" t="str">
            <v>OVERPRICED</v>
          </cell>
          <cell r="J32">
            <v>16.178345227041298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-1.369022715932855E-2</v>
          </cell>
          <cell r="O32">
            <v>13.068604490138897</v>
          </cell>
          <cell r="P32">
            <v>-2.7380454318656988E-2</v>
          </cell>
          <cell r="Q32">
            <v>12.887208980277794</v>
          </cell>
          <cell r="R32">
            <v>-5.4760908637314087E-2</v>
          </cell>
          <cell r="S32">
            <v>12.524417960555589</v>
          </cell>
          <cell r="T32">
            <v>-0.10952181727462817</v>
          </cell>
          <cell r="U32">
            <v>11.798835921111177</v>
          </cell>
          <cell r="V32">
            <v>-0.27380454318657033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-4.376693270333256E-2</v>
          </cell>
          <cell r="H37" t="str">
            <v>4.95</v>
          </cell>
          <cell r="I37" t="str">
            <v>FAIRLY PRICED</v>
          </cell>
          <cell r="J37">
            <v>5.8175702671580414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2.1990986967605375E-2</v>
          </cell>
          <cell r="O37">
            <v>5.0588553854896467</v>
          </cell>
          <cell r="P37">
            <v>4.398197393521075E-2</v>
          </cell>
          <cell r="Q37">
            <v>5.1677107709792933</v>
          </cell>
          <cell r="R37">
            <v>8.7963947870421499E-2</v>
          </cell>
          <cell r="S37">
            <v>5.3854215419585865</v>
          </cell>
          <cell r="T37">
            <v>0.175927895740843</v>
          </cell>
          <cell r="U37">
            <v>5.8208430839171728</v>
          </cell>
          <cell r="V37">
            <v>0.43981973935210728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1.5285917377612934E-2</v>
          </cell>
          <cell r="H39" t="str">
            <v>6.90</v>
          </cell>
          <cell r="I39" t="str">
            <v>FAIRLY PRICED</v>
          </cell>
          <cell r="J39">
            <v>5.6770472185462939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4.9202082762739741E-2</v>
          </cell>
          <cell r="O39">
            <v>7.2394943710629045</v>
          </cell>
          <cell r="P39">
            <v>9.8404165525479481E-2</v>
          </cell>
          <cell r="Q39">
            <v>7.5789887421258086</v>
          </cell>
          <cell r="R39">
            <v>0.19680833105095918</v>
          </cell>
          <cell r="S39">
            <v>8.2579774842516187</v>
          </cell>
          <cell r="T39">
            <v>0.39361666210191837</v>
          </cell>
          <cell r="U39">
            <v>9.6159549685032371</v>
          </cell>
          <cell r="V39">
            <v>0.98404165525479592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7.8287194380924283E-2</v>
          </cell>
          <cell r="H40" t="str">
            <v>1.07</v>
          </cell>
          <cell r="I40" t="str">
            <v>UNDERPRICED</v>
          </cell>
          <cell r="J40">
            <v>5.4969962256979441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7.8232583092580299E-2</v>
          </cell>
          <cell r="O40">
            <v>1.1537088639090609</v>
          </cell>
          <cell r="P40">
            <v>0.15646516618516038</v>
          </cell>
          <cell r="Q40">
            <v>1.2374177278181218</v>
          </cell>
          <cell r="R40">
            <v>0.31293033237032075</v>
          </cell>
          <cell r="S40">
            <v>1.4048354556362432</v>
          </cell>
          <cell r="T40">
            <v>0.6258606647406415</v>
          </cell>
          <cell r="U40">
            <v>1.7396709112724864</v>
          </cell>
          <cell r="V40">
            <v>1.5646516618516038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0.26992040432905073</v>
          </cell>
          <cell r="H41" t="str">
            <v>6.10</v>
          </cell>
          <cell r="I41" t="str">
            <v>UNDERPRICED</v>
          </cell>
          <cell r="J41">
            <v>3.4185161115169671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0.16653568152525255</v>
          </cell>
          <cell r="O41">
            <v>7.1158676573040403</v>
          </cell>
          <cell r="P41">
            <v>0.33307136305050511</v>
          </cell>
          <cell r="Q41">
            <v>8.1317353146080809</v>
          </cell>
          <cell r="R41">
            <v>0.66614272610101066</v>
          </cell>
          <cell r="S41">
            <v>10.163470629216164</v>
          </cell>
          <cell r="T41">
            <v>1.3322854522020209</v>
          </cell>
          <cell r="U41">
            <v>14.226941258432326</v>
          </cell>
          <cell r="V41">
            <v>3.330713630505052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-7.4432730085111976E-2</v>
          </cell>
          <cell r="H46" t="str">
            <v>1.41</v>
          </cell>
          <cell r="I46" t="str">
            <v>OVERPRICED</v>
          </cell>
          <cell r="J46">
            <v>6.8764990536004476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7.8604251226481736E-3</v>
          </cell>
          <cell r="O46">
            <v>1.4210831994229338</v>
          </cell>
          <cell r="P46">
            <v>1.5720850245296569E-2</v>
          </cell>
          <cell r="Q46">
            <v>1.4321663988458682</v>
          </cell>
          <cell r="R46">
            <v>3.1441700490592916E-2</v>
          </cell>
          <cell r="S46">
            <v>1.454332797691736</v>
          </cell>
          <cell r="T46">
            <v>6.2883400981185833E-2</v>
          </cell>
          <cell r="U46">
            <v>1.498665595383472</v>
          </cell>
          <cell r="V46">
            <v>0.1572085024529648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-0.13300623362637704</v>
          </cell>
          <cell r="H48" t="str">
            <v>10.70</v>
          </cell>
          <cell r="I48" t="str">
            <v>OVERPRICED</v>
          </cell>
          <cell r="J48">
            <v>28.014626326969331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-1.9129791500821614E-2</v>
          </cell>
          <cell r="O48">
            <v>10.495311230941208</v>
          </cell>
          <cell r="P48">
            <v>-3.8259583001643116E-2</v>
          </cell>
          <cell r="Q48">
            <v>10.290622461882418</v>
          </cell>
          <cell r="R48">
            <v>-7.6519166003286454E-2</v>
          </cell>
          <cell r="S48">
            <v>9.8812449237648341</v>
          </cell>
          <cell r="T48">
            <v>-0.15303833200657291</v>
          </cell>
          <cell r="U48">
            <v>9.0624898475296689</v>
          </cell>
          <cell r="V48">
            <v>-0.38259583001643249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-0.1728447849988004</v>
          </cell>
          <cell r="H49" t="str">
            <v>17.50</v>
          </cell>
          <cell r="I49" t="str">
            <v>OVERPRICED</v>
          </cell>
          <cell r="J49">
            <v>712.45677092657434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-3.7487087317170209E-2</v>
          </cell>
          <cell r="O49">
            <v>16.843975971949522</v>
          </cell>
          <cell r="P49">
            <v>-7.4974174634340307E-2</v>
          </cell>
          <cell r="Q49">
            <v>16.187951943899044</v>
          </cell>
          <cell r="R49">
            <v>-0.1499483492686805</v>
          </cell>
          <cell r="S49">
            <v>14.875903887798092</v>
          </cell>
          <cell r="T49">
            <v>-0.29989669853736101</v>
          </cell>
          <cell r="U49">
            <v>12.251807775596182</v>
          </cell>
          <cell r="V49">
            <v>-0.74974174634340263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-4.1334076689895638E-2</v>
          </cell>
          <cell r="H50" t="str">
            <v>11.00</v>
          </cell>
          <cell r="I50" t="str">
            <v>FAIRLY PRICED</v>
          </cell>
          <cell r="J50">
            <v>5.4094147179340517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2.3112028169624432E-2</v>
          </cell>
          <cell r="O50">
            <v>11.254232309865868</v>
          </cell>
          <cell r="P50">
            <v>4.6224056339249087E-2</v>
          </cell>
          <cell r="Q50">
            <v>11.50846461973174</v>
          </cell>
          <cell r="R50">
            <v>9.2448112678498173E-2</v>
          </cell>
          <cell r="S50">
            <v>12.016929239463479</v>
          </cell>
          <cell r="T50">
            <v>0.18489622535699635</v>
          </cell>
          <cell r="U50">
            <v>13.033858478926959</v>
          </cell>
          <cell r="V50">
            <v>0.46224056339249064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0.41195744307584176</v>
          </cell>
          <cell r="H52" t="str">
            <v>1.02</v>
          </cell>
          <cell r="I52" t="str">
            <v>UNDERPRICED</v>
          </cell>
          <cell r="J52">
            <v>5.019119625220049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0.2319852485232603</v>
          </cell>
          <cell r="O52">
            <v>1.2566249534937255</v>
          </cell>
          <cell r="P52">
            <v>0.4639704970465206</v>
          </cell>
          <cell r="Q52">
            <v>1.493249906987451</v>
          </cell>
          <cell r="R52">
            <v>0.92794099409304143</v>
          </cell>
          <cell r="S52">
            <v>1.9664998139749024</v>
          </cell>
          <cell r="T52">
            <v>1.8558819881860829</v>
          </cell>
          <cell r="U52">
            <v>2.9129996279498047</v>
          </cell>
          <cell r="V52">
            <v>4.6397049704652069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-0.1204083427193416</v>
          </cell>
          <cell r="H53" t="str">
            <v>14.30</v>
          </cell>
          <cell r="I53" t="str">
            <v>OVERPRICED</v>
          </cell>
          <cell r="J53">
            <v>9.5561638386767651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-1.3324780975197514E-2</v>
          </cell>
          <cell r="O53">
            <v>14.109455632054676</v>
          </cell>
          <cell r="P53">
            <v>-2.6649561950394918E-2</v>
          </cell>
          <cell r="Q53">
            <v>13.918911264109353</v>
          </cell>
          <cell r="R53">
            <v>-5.3299123900789835E-2</v>
          </cell>
          <cell r="S53">
            <v>13.537822528218706</v>
          </cell>
          <cell r="T53">
            <v>-0.10659824780157967</v>
          </cell>
          <cell r="U53">
            <v>12.775645056437412</v>
          </cell>
          <cell r="V53">
            <v>-0.26649561950394929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-0.17904660249431098</v>
          </cell>
          <cell r="H54" t="str">
            <v>1,345.00</v>
          </cell>
          <cell r="I54" t="str">
            <v>OVERPRICED</v>
          </cell>
          <cell r="J54">
            <v>32.565244600685894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-4.0344836769448111E-2</v>
          </cell>
          <cell r="O54">
            <v>1290.7361945450923</v>
          </cell>
          <cell r="P54">
            <v>-8.0689673538896334E-2</v>
          </cell>
          <cell r="Q54">
            <v>1236.4723890901844</v>
          </cell>
          <cell r="R54">
            <v>-0.16137934707779278</v>
          </cell>
          <cell r="S54">
            <v>1127.9447781803688</v>
          </cell>
          <cell r="T54">
            <v>-0.32275869415558534</v>
          </cell>
          <cell r="U54">
            <v>910.88955636073774</v>
          </cell>
          <cell r="V54">
            <v>-0.80689673538896323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-7.2704387884640925E-2</v>
          </cell>
          <cell r="H58" t="str">
            <v>10.20</v>
          </cell>
          <cell r="I58" t="str">
            <v>OVERPRICED</v>
          </cell>
          <cell r="J58">
            <v>7.0937123959593915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8.6568318179953696E-3</v>
          </cell>
          <cell r="O58">
            <v>10.288299684543553</v>
          </cell>
          <cell r="P58">
            <v>1.7313663635990517E-2</v>
          </cell>
          <cell r="Q58">
            <v>10.376599369087103</v>
          </cell>
          <cell r="R58">
            <v>3.4627327271981256E-2</v>
          </cell>
          <cell r="S58">
            <v>10.553198738174208</v>
          </cell>
          <cell r="T58">
            <v>6.9254654543962291E-2</v>
          </cell>
          <cell r="U58">
            <v>10.906397476348415</v>
          </cell>
          <cell r="V58">
            <v>0.17313663635990584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-4.2833842455201721E-2</v>
          </cell>
          <cell r="H59" t="str">
            <v>2.35</v>
          </cell>
          <cell r="I59" t="str">
            <v>FAIRLY PRICED</v>
          </cell>
          <cell r="J59">
            <v>12.62541106156382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2.2420947724665963E-2</v>
          </cell>
          <cell r="O59">
            <v>2.402689227152965</v>
          </cell>
          <cell r="P59">
            <v>4.4841895449332148E-2</v>
          </cell>
          <cell r="Q59">
            <v>2.4553784543059307</v>
          </cell>
          <cell r="R59">
            <v>8.9683790898664073E-2</v>
          </cell>
          <cell r="S59">
            <v>2.5607569086118604</v>
          </cell>
          <cell r="T59">
            <v>0.17936758179732837</v>
          </cell>
          <cell r="U59">
            <v>2.7715138172237217</v>
          </cell>
          <cell r="V59">
            <v>0.44841895449332081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0.55443662024391405</v>
          </cell>
          <cell r="H70" t="str">
            <v>0.66</v>
          </cell>
          <cell r="I70" t="str">
            <v>UNDERPRICED</v>
          </cell>
          <cell r="J70">
            <v>0.97488909444213812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0.2976385494802507</v>
          </cell>
          <cell r="O70">
            <v>0.85644144265696553</v>
          </cell>
          <cell r="P70">
            <v>0.59527709896050141</v>
          </cell>
          <cell r="Q70">
            <v>1.0528828853139309</v>
          </cell>
          <cell r="R70">
            <v>1.1905541979210028</v>
          </cell>
          <cell r="S70">
            <v>1.4457657706278619</v>
          </cell>
          <cell r="T70">
            <v>2.3811083958420056</v>
          </cell>
          <cell r="U70">
            <v>2.2315315412557237</v>
          </cell>
          <cell r="V70">
            <v>5.9527709896050132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-5.2416039230220444E-2</v>
          </cell>
          <cell r="H77" t="str">
            <v>0.21</v>
          </cell>
          <cell r="I77" t="str">
            <v>OVERPRICED</v>
          </cell>
          <cell r="J77">
            <v>72.875235715999366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1.8005545690463531E-2</v>
          </cell>
          <cell r="O77">
            <v>0.21378116459499732</v>
          </cell>
          <cell r="P77">
            <v>3.6011091380927063E-2</v>
          </cell>
          <cell r="Q77">
            <v>0.21756232918999469</v>
          </cell>
          <cell r="R77">
            <v>7.2022182761854125E-2</v>
          </cell>
          <cell r="S77">
            <v>0.22512465837998935</v>
          </cell>
          <cell r="T77">
            <v>0.14404436552370825</v>
          </cell>
          <cell r="U77">
            <v>0.24024931675997874</v>
          </cell>
          <cell r="V77">
            <v>0.36011091380927063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-7.1882269498852305E-2</v>
          </cell>
          <cell r="H78" t="str">
            <v>0.50</v>
          </cell>
          <cell r="I78" t="str">
            <v>OVERPRICED</v>
          </cell>
          <cell r="J78">
            <v>12.071702730712611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9.0356576006622724E-3</v>
          </cell>
          <cell r="O78">
            <v>0.50451782880033114</v>
          </cell>
          <cell r="P78">
            <v>1.8071315201324767E-2</v>
          </cell>
          <cell r="Q78">
            <v>0.50903565760066238</v>
          </cell>
          <cell r="R78">
            <v>3.6142630402649534E-2</v>
          </cell>
          <cell r="S78">
            <v>0.51807131520132477</v>
          </cell>
          <cell r="T78">
            <v>7.2285260805299067E-2</v>
          </cell>
          <cell r="U78">
            <v>0.53614263040264953</v>
          </cell>
          <cell r="V78">
            <v>0.18071315201324745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7.9760731559424286E-2</v>
          </cell>
          <cell r="H80" t="str">
            <v>0.23</v>
          </cell>
          <cell r="I80" t="str">
            <v>UNDERPRICED</v>
          </cell>
          <cell r="J80">
            <v>5.0987107331823864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7.8911577607948979E-2</v>
          </cell>
          <cell r="O80">
            <v>0.24814966284982828</v>
          </cell>
          <cell r="P80">
            <v>0.15782315521589796</v>
          </cell>
          <cell r="Q80">
            <v>0.26629932569965653</v>
          </cell>
          <cell r="R80">
            <v>0.31564631043179592</v>
          </cell>
          <cell r="S80">
            <v>0.30259865139931308</v>
          </cell>
          <cell r="T80">
            <v>0.63129262086359184</v>
          </cell>
          <cell r="U80">
            <v>0.37519730279862612</v>
          </cell>
          <cell r="V80">
            <v>1.5782315521589791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0.47</v>
          </cell>
          <cell r="I83" t="str">
            <v>FAIRLY PRICED</v>
          </cell>
          <cell r="J83">
            <v>6.0645434384489629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6.1093237385156929E-2</v>
          </cell>
          <cell r="O83">
            <v>0.49871382157102373</v>
          </cell>
          <cell r="P83">
            <v>0.12218647477031386</v>
          </cell>
          <cell r="Q83">
            <v>0.52742764314204749</v>
          </cell>
          <cell r="R83">
            <v>0.24437294954062772</v>
          </cell>
          <cell r="S83">
            <v>0.584855286284095</v>
          </cell>
          <cell r="T83">
            <v>0.48874589908125521</v>
          </cell>
          <cell r="U83">
            <v>0.69971057256818991</v>
          </cell>
          <cell r="V83">
            <v>1.2218647477031381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0</v>
          </cell>
          <cell r="H85" t="e">
            <v>#N/A</v>
          </cell>
          <cell r="I85" t="str">
            <v>FAIRLY PRICED</v>
          </cell>
          <cell r="J85" t="e">
            <v>#N/A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3.6616654141770552E-2</v>
          </cell>
          <cell r="H87" t="str">
            <v>27.00</v>
          </cell>
          <cell r="I87" t="str">
            <v>FAIRLY PRICED</v>
          </cell>
          <cell r="J87">
            <v>5.1695202829341715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5.903112100009289E-2</v>
          </cell>
          <cell r="O87">
            <v>28.593840267002509</v>
          </cell>
          <cell r="P87">
            <v>0.11806224200018556</v>
          </cell>
          <cell r="Q87">
            <v>30.187680534005011</v>
          </cell>
          <cell r="R87">
            <v>0.23612448400037156</v>
          </cell>
          <cell r="S87">
            <v>33.375361068010029</v>
          </cell>
          <cell r="T87">
            <v>0.47224896800074267</v>
          </cell>
          <cell r="U87">
            <v>39.750722136020052</v>
          </cell>
          <cell r="V87">
            <v>1.1806224200018565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0.10969858894592659</v>
          </cell>
          <cell r="H90" t="str">
            <v>3.95</v>
          </cell>
          <cell r="I90" t="str">
            <v>UNDERPRICED</v>
          </cell>
          <cell r="J90">
            <v>-5.3913530316076974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9.2706710342923326E-2</v>
          </cell>
          <cell r="O90">
            <v>4.3161915058545475</v>
          </cell>
          <cell r="P90">
            <v>0.18541342068584665</v>
          </cell>
          <cell r="Q90">
            <v>4.6823830117090948</v>
          </cell>
          <cell r="R90">
            <v>0.37082684137169353</v>
          </cell>
          <cell r="S90">
            <v>5.4147660234181894</v>
          </cell>
          <cell r="T90">
            <v>0.74165368274338705</v>
          </cell>
          <cell r="U90">
            <v>6.8795320468363794</v>
          </cell>
          <cell r="V90">
            <v>1.8541342068584674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-4.5135022857286836E-2</v>
          </cell>
          <cell r="H92" t="str">
            <v>148.00</v>
          </cell>
          <cell r="I92" t="str">
            <v>FAIRLY PRICED</v>
          </cell>
          <cell r="J92">
            <v>4.9142078638996596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2.1360581624178199E-2</v>
          </cell>
          <cell r="O92">
            <v>151.16136608037837</v>
          </cell>
          <cell r="P92">
            <v>4.2721163248356397E-2</v>
          </cell>
          <cell r="Q92">
            <v>154.32273216075674</v>
          </cell>
          <cell r="R92">
            <v>8.5442326496712795E-2</v>
          </cell>
          <cell r="S92">
            <v>160.64546432151349</v>
          </cell>
          <cell r="T92">
            <v>0.17088465299342581</v>
          </cell>
          <cell r="U92">
            <v>173.29092864302703</v>
          </cell>
          <cell r="V92">
            <v>0.42721163248356442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3.3392521451656075E-2</v>
          </cell>
          <cell r="H94" t="str">
            <v>1.35</v>
          </cell>
          <cell r="I94" t="str">
            <v>FAIRLY PRICED</v>
          </cell>
          <cell r="J94">
            <v>1652.2492570832123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5.7545465636013482E-2</v>
          </cell>
          <cell r="O94">
            <v>1.4276863786086182</v>
          </cell>
          <cell r="P94">
            <v>0.11509093127202696</v>
          </cell>
          <cell r="Q94">
            <v>1.5053727572172364</v>
          </cell>
          <cell r="R94">
            <v>0.23018186254405393</v>
          </cell>
          <cell r="S94">
            <v>1.6607455144344729</v>
          </cell>
          <cell r="T94">
            <v>0.46036372508810763</v>
          </cell>
          <cell r="U94">
            <v>1.9714910288689453</v>
          </cell>
          <cell r="V94">
            <v>1.1509093127202692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0.17535477485541354</v>
          </cell>
          <cell r="H95" t="str">
            <v>1.84</v>
          </cell>
          <cell r="I95" t="str">
            <v>UNDERPRICED</v>
          </cell>
          <cell r="J95">
            <v>3.8628041358470133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0.12296057212736367</v>
          </cell>
          <cell r="O95">
            <v>2.0662474527143493</v>
          </cell>
          <cell r="P95">
            <v>0.24592114425472755</v>
          </cell>
          <cell r="Q95">
            <v>2.2924949054286987</v>
          </cell>
          <cell r="R95">
            <v>0.49184228850945511</v>
          </cell>
          <cell r="S95">
            <v>2.7449898108573976</v>
          </cell>
          <cell r="T95">
            <v>0.98368457701891021</v>
          </cell>
          <cell r="U95">
            <v>3.6499796217147948</v>
          </cell>
          <cell r="V95">
            <v>2.4592114425472751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-0.16939495893749271</v>
          </cell>
          <cell r="H99" t="str">
            <v>129.05</v>
          </cell>
          <cell r="I99" t="str">
            <v>OVERPRICED</v>
          </cell>
          <cell r="J99">
            <v>22.452828111752599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-3.5897434196243361E-2</v>
          </cell>
          <cell r="O99">
            <v>124.4174361169748</v>
          </cell>
          <cell r="P99">
            <v>-7.1794868392486721E-2</v>
          </cell>
          <cell r="Q99">
            <v>119.7848722339496</v>
          </cell>
          <cell r="R99">
            <v>-0.14358973678497344</v>
          </cell>
          <cell r="S99">
            <v>110.51974446789919</v>
          </cell>
          <cell r="T99">
            <v>-0.28717947356994689</v>
          </cell>
          <cell r="U99">
            <v>91.989488935798363</v>
          </cell>
          <cell r="V99">
            <v>-0.71794868392486733</v>
          </cell>
          <cell r="W99">
            <v>36.398722339495876</v>
          </cell>
        </row>
        <row r="100">
          <cell r="I100">
            <v>30</v>
          </cell>
        </row>
        <row r="101">
          <cell r="I101">
            <v>24</v>
          </cell>
        </row>
        <row r="102">
          <cell r="I102">
            <v>23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1410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52000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234630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247300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226170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47510.799999999996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882900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208620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203840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24684.799999999999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604450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104682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146630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190530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3079800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213457.5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2918.0250000000001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27393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43495.5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17568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20116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87500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132000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8088.6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37895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1066127.7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12240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2303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4573.8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3093.2999999999997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2690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1918.2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6288.5999999999995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 t="e">
            <v>#N/A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35100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49098.5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50248.959999999999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1041.4575000000002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793.79440000000011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2626749.9220075002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03/07/2019 14:39:53.053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 t="str">
            <v>OOPEN</v>
          </cell>
          <cell r="G6">
            <v>0</v>
          </cell>
          <cell r="H6" t="str">
            <v>OPEN</v>
          </cell>
          <cell r="I6">
            <v>0</v>
          </cell>
          <cell r="J6" t="str">
            <v>HIGH</v>
          </cell>
          <cell r="K6">
            <v>0</v>
          </cell>
          <cell r="L6" t="str">
            <v>LOW</v>
          </cell>
          <cell r="M6">
            <v>0</v>
          </cell>
          <cell r="N6" t="str">
            <v>%SPREAD</v>
          </cell>
          <cell r="O6" t="str">
            <v>OCLOSE</v>
          </cell>
          <cell r="P6">
            <v>0</v>
          </cell>
          <cell r="Q6">
            <v>0</v>
          </cell>
          <cell r="R6">
            <v>0</v>
          </cell>
          <cell r="S6" t="str">
            <v>CLOSE</v>
          </cell>
          <cell r="T6">
            <v>0</v>
          </cell>
          <cell r="U6" t="str">
            <v>CHANGE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ABCTRANS</v>
          </cell>
          <cell r="C7">
            <v>0</v>
          </cell>
          <cell r="D7" t="str">
            <v>0.30</v>
          </cell>
          <cell r="E7">
            <v>0</v>
          </cell>
          <cell r="F7" t="str">
            <v>-</v>
          </cell>
          <cell r="G7">
            <v>0</v>
          </cell>
          <cell r="H7" t="str">
            <v>0.30</v>
          </cell>
          <cell r="I7">
            <v>0</v>
          </cell>
          <cell r="J7" t="str">
            <v>-</v>
          </cell>
          <cell r="K7">
            <v>0</v>
          </cell>
          <cell r="L7" t="str">
            <v>-</v>
          </cell>
          <cell r="M7">
            <v>0</v>
          </cell>
          <cell r="N7" t="str">
            <v>-</v>
          </cell>
          <cell r="O7" t="str">
            <v>-</v>
          </cell>
          <cell r="P7">
            <v>0</v>
          </cell>
          <cell r="Q7">
            <v>0</v>
          </cell>
          <cell r="R7">
            <v>0</v>
          </cell>
          <cell r="S7" t="str">
            <v>0.30</v>
          </cell>
          <cell r="T7">
            <v>0</v>
          </cell>
          <cell r="U7" t="str">
            <v>-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ACADEMY</v>
          </cell>
          <cell r="C8">
            <v>0</v>
          </cell>
          <cell r="D8" t="str">
            <v>0.31</v>
          </cell>
          <cell r="E8">
            <v>0</v>
          </cell>
          <cell r="F8" t="str">
            <v>-</v>
          </cell>
          <cell r="G8">
            <v>0</v>
          </cell>
          <cell r="H8" t="str">
            <v>0.31</v>
          </cell>
          <cell r="I8">
            <v>0</v>
          </cell>
          <cell r="J8" t="str">
            <v>0.34</v>
          </cell>
          <cell r="K8">
            <v>0</v>
          </cell>
          <cell r="L8" t="str">
            <v>0.34</v>
          </cell>
          <cell r="M8">
            <v>0</v>
          </cell>
          <cell r="N8" t="str">
            <v>-</v>
          </cell>
          <cell r="O8" t="str">
            <v>-</v>
          </cell>
          <cell r="P8">
            <v>0</v>
          </cell>
          <cell r="Q8">
            <v>0</v>
          </cell>
          <cell r="R8">
            <v>0</v>
          </cell>
          <cell r="S8" t="str">
            <v>0.34</v>
          </cell>
          <cell r="T8">
            <v>0</v>
          </cell>
          <cell r="U8" t="str">
            <v>0.03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ACCESS</v>
          </cell>
          <cell r="C9">
            <v>0</v>
          </cell>
          <cell r="D9" t="str">
            <v>6.50</v>
          </cell>
          <cell r="E9">
            <v>0</v>
          </cell>
          <cell r="F9" t="str">
            <v>-</v>
          </cell>
          <cell r="G9">
            <v>0</v>
          </cell>
          <cell r="H9" t="str">
            <v>6.50</v>
          </cell>
          <cell r="I9">
            <v>0</v>
          </cell>
          <cell r="J9" t="str">
            <v>6.60</v>
          </cell>
          <cell r="K9">
            <v>0</v>
          </cell>
          <cell r="L9" t="str">
            <v>6.45</v>
          </cell>
          <cell r="M9">
            <v>0</v>
          </cell>
          <cell r="N9" t="str">
            <v>2.27</v>
          </cell>
          <cell r="O9" t="str">
            <v>6.60</v>
          </cell>
          <cell r="P9">
            <v>0</v>
          </cell>
          <cell r="Q9">
            <v>0</v>
          </cell>
          <cell r="R9">
            <v>0</v>
          </cell>
          <cell r="S9" t="str">
            <v>6.60</v>
          </cell>
          <cell r="T9">
            <v>0</v>
          </cell>
          <cell r="U9" t="str">
            <v>0.10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AFRIPRUD</v>
          </cell>
          <cell r="C10">
            <v>0</v>
          </cell>
          <cell r="D10" t="str">
            <v>3.57</v>
          </cell>
          <cell r="E10">
            <v>0</v>
          </cell>
          <cell r="F10" t="str">
            <v>-</v>
          </cell>
          <cell r="G10">
            <v>0</v>
          </cell>
          <cell r="H10" t="str">
            <v>3.57</v>
          </cell>
          <cell r="I10">
            <v>0</v>
          </cell>
          <cell r="J10" t="str">
            <v>-</v>
          </cell>
          <cell r="K10">
            <v>0</v>
          </cell>
          <cell r="L10" t="str">
            <v>-</v>
          </cell>
          <cell r="M10">
            <v>0</v>
          </cell>
          <cell r="N10" t="str">
            <v>-</v>
          </cell>
          <cell r="O10" t="str">
            <v>-</v>
          </cell>
          <cell r="P10">
            <v>0</v>
          </cell>
          <cell r="Q10">
            <v>0</v>
          </cell>
          <cell r="R10">
            <v>0</v>
          </cell>
          <cell r="S10" t="str">
            <v>3.57</v>
          </cell>
          <cell r="T10">
            <v>0</v>
          </cell>
          <cell r="U10" t="str">
            <v>-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AGLEVENT</v>
          </cell>
          <cell r="C11">
            <v>0</v>
          </cell>
          <cell r="D11" t="str">
            <v>0.30</v>
          </cell>
          <cell r="E11">
            <v>0</v>
          </cell>
          <cell r="F11" t="str">
            <v>-</v>
          </cell>
          <cell r="G11">
            <v>0</v>
          </cell>
          <cell r="H11" t="str">
            <v>0.30</v>
          </cell>
          <cell r="I11">
            <v>0</v>
          </cell>
          <cell r="J11" t="str">
            <v>-</v>
          </cell>
          <cell r="K11">
            <v>0</v>
          </cell>
          <cell r="L11" t="str">
            <v>-</v>
          </cell>
          <cell r="M11">
            <v>0</v>
          </cell>
          <cell r="N11" t="str">
            <v>-</v>
          </cell>
          <cell r="O11" t="str">
            <v>-</v>
          </cell>
          <cell r="P11">
            <v>0</v>
          </cell>
          <cell r="Q11">
            <v>0</v>
          </cell>
          <cell r="R11">
            <v>0</v>
          </cell>
          <cell r="S11" t="str">
            <v>0.30</v>
          </cell>
          <cell r="T11">
            <v>0</v>
          </cell>
          <cell r="U11" t="str">
            <v>-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AIICO</v>
          </cell>
          <cell r="C12">
            <v>0</v>
          </cell>
          <cell r="D12" t="str">
            <v>0.66</v>
          </cell>
          <cell r="E12">
            <v>0</v>
          </cell>
          <cell r="F12" t="str">
            <v>-</v>
          </cell>
          <cell r="G12">
            <v>0</v>
          </cell>
          <cell r="H12" t="str">
            <v>0.66</v>
          </cell>
          <cell r="I12">
            <v>0</v>
          </cell>
          <cell r="J12" t="str">
            <v>-</v>
          </cell>
          <cell r="K12">
            <v>0</v>
          </cell>
          <cell r="L12" t="str">
            <v>-</v>
          </cell>
          <cell r="M12">
            <v>0</v>
          </cell>
          <cell r="N12" t="str">
            <v>-</v>
          </cell>
          <cell r="O12" t="str">
            <v>-</v>
          </cell>
          <cell r="P12">
            <v>0</v>
          </cell>
          <cell r="Q12">
            <v>0</v>
          </cell>
          <cell r="R12">
            <v>0</v>
          </cell>
          <cell r="S12" t="str">
            <v>0.66</v>
          </cell>
          <cell r="T12">
            <v>0</v>
          </cell>
          <cell r="U12" t="str">
            <v>-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BERGER</v>
          </cell>
          <cell r="C13">
            <v>0</v>
          </cell>
          <cell r="D13" t="str">
            <v>7.00</v>
          </cell>
          <cell r="E13">
            <v>0</v>
          </cell>
          <cell r="F13" t="str">
            <v>-</v>
          </cell>
          <cell r="G13">
            <v>0</v>
          </cell>
          <cell r="H13" t="str">
            <v>7.00</v>
          </cell>
          <cell r="I13">
            <v>0</v>
          </cell>
          <cell r="J13" t="str">
            <v>-</v>
          </cell>
          <cell r="K13">
            <v>0</v>
          </cell>
          <cell r="L13" t="str">
            <v>-</v>
          </cell>
          <cell r="M13">
            <v>0</v>
          </cell>
          <cell r="N13" t="str">
            <v>-</v>
          </cell>
          <cell r="O13" t="str">
            <v>-</v>
          </cell>
          <cell r="P13">
            <v>0</v>
          </cell>
          <cell r="Q13">
            <v>0</v>
          </cell>
          <cell r="R13">
            <v>0</v>
          </cell>
          <cell r="S13" t="str">
            <v>7.00</v>
          </cell>
          <cell r="T13">
            <v>0</v>
          </cell>
          <cell r="U13" t="str">
            <v>-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BETAGLAS</v>
          </cell>
          <cell r="C14">
            <v>0</v>
          </cell>
          <cell r="D14" t="str">
            <v>66.35</v>
          </cell>
          <cell r="E14">
            <v>0</v>
          </cell>
          <cell r="F14" t="str">
            <v>-</v>
          </cell>
          <cell r="G14">
            <v>0</v>
          </cell>
          <cell r="H14" t="str">
            <v>66.35</v>
          </cell>
          <cell r="I14">
            <v>0</v>
          </cell>
          <cell r="J14" t="str">
            <v>-</v>
          </cell>
          <cell r="K14">
            <v>0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>
            <v>0</v>
          </cell>
          <cell r="Q14">
            <v>0</v>
          </cell>
          <cell r="R14">
            <v>0</v>
          </cell>
          <cell r="S14" t="str">
            <v>66.35</v>
          </cell>
          <cell r="T14">
            <v>0</v>
          </cell>
          <cell r="U14" t="str">
            <v>-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BOCGAS</v>
          </cell>
          <cell r="C15">
            <v>0</v>
          </cell>
          <cell r="D15" t="str">
            <v>4.13</v>
          </cell>
          <cell r="E15">
            <v>0</v>
          </cell>
          <cell r="F15" t="str">
            <v>-</v>
          </cell>
          <cell r="G15">
            <v>0</v>
          </cell>
          <cell r="H15" t="str">
            <v>4.13</v>
          </cell>
          <cell r="I15">
            <v>0</v>
          </cell>
          <cell r="J15" t="str">
            <v>4.54</v>
          </cell>
          <cell r="K15">
            <v>0</v>
          </cell>
          <cell r="L15" t="str">
            <v>4.54</v>
          </cell>
          <cell r="M15">
            <v>0</v>
          </cell>
          <cell r="N15" t="str">
            <v>-</v>
          </cell>
          <cell r="O15" t="str">
            <v>-</v>
          </cell>
          <cell r="P15">
            <v>0</v>
          </cell>
          <cell r="Q15">
            <v>0</v>
          </cell>
          <cell r="R15">
            <v>0</v>
          </cell>
          <cell r="S15" t="str">
            <v>4.54</v>
          </cell>
          <cell r="T15">
            <v>0</v>
          </cell>
          <cell r="U15" t="str">
            <v>0.41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CADBURY</v>
          </cell>
          <cell r="C16">
            <v>0</v>
          </cell>
          <cell r="D16" t="str">
            <v>10.70</v>
          </cell>
          <cell r="E16">
            <v>0</v>
          </cell>
          <cell r="F16" t="str">
            <v>-</v>
          </cell>
          <cell r="G16">
            <v>0</v>
          </cell>
          <cell r="H16" t="str">
            <v>10.70</v>
          </cell>
          <cell r="I16">
            <v>0</v>
          </cell>
          <cell r="J16" t="str">
            <v>10.70</v>
          </cell>
          <cell r="K16">
            <v>0</v>
          </cell>
          <cell r="L16" t="str">
            <v>10.70</v>
          </cell>
          <cell r="M16">
            <v>0</v>
          </cell>
          <cell r="N16" t="str">
            <v>-</v>
          </cell>
          <cell r="O16" t="str">
            <v>10.70</v>
          </cell>
          <cell r="P16">
            <v>0</v>
          </cell>
          <cell r="Q16">
            <v>0</v>
          </cell>
          <cell r="R16">
            <v>0</v>
          </cell>
          <cell r="S16" t="str">
            <v>10.70</v>
          </cell>
          <cell r="T16">
            <v>0</v>
          </cell>
          <cell r="U16" t="str">
            <v>-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CAP</v>
          </cell>
          <cell r="C17">
            <v>0</v>
          </cell>
          <cell r="D17" t="str">
            <v>27.50</v>
          </cell>
          <cell r="E17">
            <v>0</v>
          </cell>
          <cell r="F17" t="str">
            <v>-</v>
          </cell>
          <cell r="G17">
            <v>0</v>
          </cell>
          <cell r="H17" t="str">
            <v>27.50</v>
          </cell>
          <cell r="I17">
            <v>0</v>
          </cell>
          <cell r="J17" t="str">
            <v>-</v>
          </cell>
          <cell r="K17">
            <v>0</v>
          </cell>
          <cell r="L17" t="str">
            <v>-</v>
          </cell>
          <cell r="M17">
            <v>0</v>
          </cell>
          <cell r="N17" t="str">
            <v>-</v>
          </cell>
          <cell r="O17" t="str">
            <v>-</v>
          </cell>
          <cell r="P17">
            <v>0</v>
          </cell>
          <cell r="Q17">
            <v>0</v>
          </cell>
          <cell r="R17">
            <v>0</v>
          </cell>
          <cell r="S17" t="str">
            <v>27.50</v>
          </cell>
          <cell r="T17">
            <v>0</v>
          </cell>
          <cell r="U17" t="str">
            <v>-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CAPOIL</v>
          </cell>
          <cell r="C18">
            <v>0</v>
          </cell>
          <cell r="D18" t="str">
            <v>0.20</v>
          </cell>
          <cell r="E18">
            <v>0</v>
          </cell>
          <cell r="F18" t="str">
            <v>-</v>
          </cell>
          <cell r="G18">
            <v>0</v>
          </cell>
          <cell r="H18" t="str">
            <v>0.20</v>
          </cell>
          <cell r="I18">
            <v>0</v>
          </cell>
          <cell r="J18" t="str">
            <v>-</v>
          </cell>
          <cell r="K18">
            <v>0</v>
          </cell>
          <cell r="L18" t="str">
            <v>-</v>
          </cell>
          <cell r="M18">
            <v>0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R18">
            <v>0</v>
          </cell>
          <cell r="S18" t="str">
            <v>0.20</v>
          </cell>
          <cell r="T18">
            <v>0</v>
          </cell>
          <cell r="U18" t="str">
            <v>-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CAVERTON</v>
          </cell>
          <cell r="C19">
            <v>0</v>
          </cell>
          <cell r="D19" t="str">
            <v>2.57</v>
          </cell>
          <cell r="E19">
            <v>0</v>
          </cell>
          <cell r="F19" t="str">
            <v>-</v>
          </cell>
          <cell r="G19">
            <v>0</v>
          </cell>
          <cell r="H19" t="str">
            <v>2.57</v>
          </cell>
          <cell r="I19">
            <v>0</v>
          </cell>
          <cell r="J19" t="str">
            <v>-</v>
          </cell>
          <cell r="K19">
            <v>0</v>
          </cell>
          <cell r="L19" t="str">
            <v>-</v>
          </cell>
          <cell r="M19">
            <v>0</v>
          </cell>
          <cell r="N19" t="str">
            <v>-</v>
          </cell>
          <cell r="O19" t="str">
            <v>-</v>
          </cell>
          <cell r="P19">
            <v>0</v>
          </cell>
          <cell r="Q19">
            <v>0</v>
          </cell>
          <cell r="R19">
            <v>0</v>
          </cell>
          <cell r="S19" t="str">
            <v>2.57</v>
          </cell>
          <cell r="T19">
            <v>0</v>
          </cell>
          <cell r="U19" t="str">
            <v>-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CCNN</v>
          </cell>
          <cell r="C20">
            <v>0</v>
          </cell>
          <cell r="D20" t="str">
            <v>14.00</v>
          </cell>
          <cell r="E20">
            <v>0</v>
          </cell>
          <cell r="F20" t="str">
            <v>-</v>
          </cell>
          <cell r="G20">
            <v>0</v>
          </cell>
          <cell r="H20" t="str">
            <v>14.00</v>
          </cell>
          <cell r="I20">
            <v>0</v>
          </cell>
          <cell r="J20" t="str">
            <v>14.50</v>
          </cell>
          <cell r="K20">
            <v>0</v>
          </cell>
          <cell r="L20" t="str">
            <v>13.95</v>
          </cell>
          <cell r="M20">
            <v>0</v>
          </cell>
          <cell r="N20" t="str">
            <v>3.79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 t="str">
            <v>14.50</v>
          </cell>
          <cell r="T20">
            <v>0</v>
          </cell>
          <cell r="U20" t="str">
            <v>0.50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CHAMPION</v>
          </cell>
          <cell r="C21">
            <v>0</v>
          </cell>
          <cell r="D21" t="str">
            <v>1.69</v>
          </cell>
          <cell r="E21">
            <v>0</v>
          </cell>
          <cell r="F21" t="str">
            <v>-</v>
          </cell>
          <cell r="G21">
            <v>0</v>
          </cell>
          <cell r="H21" t="str">
            <v>1.69</v>
          </cell>
          <cell r="I21">
            <v>0</v>
          </cell>
          <cell r="J21" t="str">
            <v>-</v>
          </cell>
          <cell r="K21">
            <v>0</v>
          </cell>
          <cell r="L21" t="str">
            <v>-</v>
          </cell>
          <cell r="M21">
            <v>0</v>
          </cell>
          <cell r="N21" t="str">
            <v>-</v>
          </cell>
          <cell r="O21" t="str">
            <v>-</v>
          </cell>
          <cell r="P21">
            <v>0</v>
          </cell>
          <cell r="Q21">
            <v>0</v>
          </cell>
          <cell r="R21">
            <v>0</v>
          </cell>
          <cell r="S21" t="str">
            <v>1.69</v>
          </cell>
          <cell r="T21">
            <v>0</v>
          </cell>
          <cell r="U21" t="str">
            <v>-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CHAMS</v>
          </cell>
          <cell r="C22">
            <v>0</v>
          </cell>
          <cell r="D22" t="str">
            <v>0.28</v>
          </cell>
          <cell r="E22">
            <v>0</v>
          </cell>
          <cell r="F22" t="str">
            <v>-</v>
          </cell>
          <cell r="G22">
            <v>0</v>
          </cell>
          <cell r="H22" t="str">
            <v>0.28</v>
          </cell>
          <cell r="I22">
            <v>0</v>
          </cell>
          <cell r="J22" t="str">
            <v>0.28</v>
          </cell>
          <cell r="K22">
            <v>0</v>
          </cell>
          <cell r="L22" t="str">
            <v>0.28</v>
          </cell>
          <cell r="M22">
            <v>0</v>
          </cell>
          <cell r="N22" t="str">
            <v>-</v>
          </cell>
          <cell r="O22" t="str">
            <v>-</v>
          </cell>
          <cell r="P22">
            <v>0</v>
          </cell>
          <cell r="Q22">
            <v>0</v>
          </cell>
          <cell r="R22">
            <v>0</v>
          </cell>
          <cell r="S22" t="str">
            <v>0.28</v>
          </cell>
          <cell r="T22">
            <v>0</v>
          </cell>
          <cell r="U22" t="str">
            <v>-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CHIPLC</v>
          </cell>
          <cell r="C23">
            <v>0</v>
          </cell>
          <cell r="D23" t="str">
            <v>0.28</v>
          </cell>
          <cell r="E23">
            <v>0</v>
          </cell>
          <cell r="F23" t="str">
            <v>-</v>
          </cell>
          <cell r="G23">
            <v>0</v>
          </cell>
          <cell r="H23" t="str">
            <v>0.28</v>
          </cell>
          <cell r="I23">
            <v>0</v>
          </cell>
          <cell r="J23" t="str">
            <v>0.30</v>
          </cell>
          <cell r="K23">
            <v>0</v>
          </cell>
          <cell r="L23" t="str">
            <v>0.30</v>
          </cell>
          <cell r="M23">
            <v>0</v>
          </cell>
          <cell r="N23" t="str">
            <v>-</v>
          </cell>
          <cell r="O23" t="str">
            <v>-</v>
          </cell>
          <cell r="P23">
            <v>0</v>
          </cell>
          <cell r="Q23">
            <v>0</v>
          </cell>
          <cell r="R23">
            <v>0</v>
          </cell>
          <cell r="S23" t="str">
            <v>0.30</v>
          </cell>
          <cell r="T23">
            <v>0</v>
          </cell>
          <cell r="U23" t="str">
            <v>0.02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CILEASING</v>
          </cell>
          <cell r="C24">
            <v>0</v>
          </cell>
          <cell r="D24" t="str">
            <v>5.09</v>
          </cell>
          <cell r="E24">
            <v>0</v>
          </cell>
          <cell r="F24" t="str">
            <v>-</v>
          </cell>
          <cell r="G24">
            <v>0</v>
          </cell>
          <cell r="H24" t="str">
            <v>5.09</v>
          </cell>
          <cell r="I24">
            <v>0</v>
          </cell>
          <cell r="J24" t="str">
            <v>5.50</v>
          </cell>
          <cell r="K24">
            <v>0</v>
          </cell>
          <cell r="L24" t="str">
            <v>5.50</v>
          </cell>
          <cell r="M24">
            <v>0</v>
          </cell>
          <cell r="N24" t="str">
            <v>-</v>
          </cell>
          <cell r="O24" t="str">
            <v>-</v>
          </cell>
          <cell r="P24">
            <v>0</v>
          </cell>
          <cell r="Q24">
            <v>0</v>
          </cell>
          <cell r="R24">
            <v>0</v>
          </cell>
          <cell r="S24" t="str">
            <v>5.50</v>
          </cell>
          <cell r="T24">
            <v>0</v>
          </cell>
          <cell r="U24" t="str">
            <v>0.41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CORNERST</v>
          </cell>
          <cell r="C25">
            <v>0</v>
          </cell>
          <cell r="D25" t="str">
            <v>0.21</v>
          </cell>
          <cell r="E25">
            <v>0</v>
          </cell>
          <cell r="F25" t="str">
            <v>-</v>
          </cell>
          <cell r="G25">
            <v>0</v>
          </cell>
          <cell r="H25" t="str">
            <v>0.21</v>
          </cell>
          <cell r="I25">
            <v>0</v>
          </cell>
          <cell r="J25" t="str">
            <v>-</v>
          </cell>
          <cell r="K25">
            <v>0</v>
          </cell>
          <cell r="L25" t="str">
            <v>-</v>
          </cell>
          <cell r="M25">
            <v>0</v>
          </cell>
          <cell r="N25" t="str">
            <v>-</v>
          </cell>
          <cell r="O25" t="str">
            <v>-</v>
          </cell>
          <cell r="P25">
            <v>0</v>
          </cell>
          <cell r="Q25">
            <v>0</v>
          </cell>
          <cell r="R25">
            <v>0</v>
          </cell>
          <cell r="S25" t="str">
            <v>0.21</v>
          </cell>
          <cell r="T25">
            <v>0</v>
          </cell>
          <cell r="U25" t="str">
            <v>-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CUSTODIAN</v>
          </cell>
          <cell r="C26">
            <v>0</v>
          </cell>
          <cell r="D26" t="str">
            <v>6.05</v>
          </cell>
          <cell r="E26">
            <v>0</v>
          </cell>
          <cell r="F26" t="str">
            <v>-</v>
          </cell>
          <cell r="G26">
            <v>0</v>
          </cell>
          <cell r="H26" t="str">
            <v>6.05</v>
          </cell>
          <cell r="I26">
            <v>0</v>
          </cell>
          <cell r="J26" t="str">
            <v>5.80</v>
          </cell>
          <cell r="K26">
            <v>0</v>
          </cell>
          <cell r="L26" t="str">
            <v>5.80</v>
          </cell>
          <cell r="M26">
            <v>0</v>
          </cell>
          <cell r="N26" t="str">
            <v>-</v>
          </cell>
          <cell r="O26" t="str">
            <v>-</v>
          </cell>
          <cell r="P26">
            <v>0</v>
          </cell>
          <cell r="Q26">
            <v>0</v>
          </cell>
          <cell r="R26">
            <v>0</v>
          </cell>
          <cell r="S26" t="str">
            <v>5.80</v>
          </cell>
          <cell r="T26">
            <v>0</v>
          </cell>
          <cell r="U26" t="str">
            <v>-0.25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CUTIX</v>
          </cell>
          <cell r="C27">
            <v>0</v>
          </cell>
          <cell r="D27" t="str">
            <v>1.40</v>
          </cell>
          <cell r="E27">
            <v>0</v>
          </cell>
          <cell r="F27" t="str">
            <v>-</v>
          </cell>
          <cell r="G27">
            <v>0</v>
          </cell>
          <cell r="H27" t="str">
            <v>1.40</v>
          </cell>
          <cell r="I27">
            <v>0</v>
          </cell>
          <cell r="J27" t="str">
            <v>1.54</v>
          </cell>
          <cell r="K27">
            <v>0</v>
          </cell>
          <cell r="L27" t="str">
            <v>1.40</v>
          </cell>
          <cell r="M27">
            <v>0</v>
          </cell>
          <cell r="N27" t="str">
            <v>9.09</v>
          </cell>
          <cell r="O27" t="str">
            <v>-</v>
          </cell>
          <cell r="P27">
            <v>0</v>
          </cell>
          <cell r="Q27">
            <v>0</v>
          </cell>
          <cell r="R27">
            <v>0</v>
          </cell>
          <cell r="S27" t="str">
            <v>1.41</v>
          </cell>
          <cell r="T27">
            <v>0</v>
          </cell>
          <cell r="U27" t="str">
            <v>0.01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CWG</v>
          </cell>
          <cell r="C28">
            <v>0</v>
          </cell>
          <cell r="D28" t="str">
            <v>2.54</v>
          </cell>
          <cell r="E28">
            <v>0</v>
          </cell>
          <cell r="F28" t="str">
            <v>-</v>
          </cell>
          <cell r="G28">
            <v>0</v>
          </cell>
          <cell r="H28" t="str">
            <v>2.54</v>
          </cell>
          <cell r="I28">
            <v>0</v>
          </cell>
          <cell r="J28" t="str">
            <v>-</v>
          </cell>
          <cell r="K28">
            <v>0</v>
          </cell>
          <cell r="L28" t="str">
            <v>-</v>
          </cell>
          <cell r="M28">
            <v>0</v>
          </cell>
          <cell r="N28" t="str">
            <v>-</v>
          </cell>
          <cell r="O28" t="str">
            <v>-</v>
          </cell>
          <cell r="P28">
            <v>0</v>
          </cell>
          <cell r="Q28">
            <v>0</v>
          </cell>
          <cell r="R28">
            <v>0</v>
          </cell>
          <cell r="S28" t="str">
            <v>2.54</v>
          </cell>
          <cell r="T28">
            <v>0</v>
          </cell>
          <cell r="U28" t="str">
            <v>-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DAARCOMM</v>
          </cell>
          <cell r="C29">
            <v>0</v>
          </cell>
          <cell r="D29" t="str">
            <v>0.40</v>
          </cell>
          <cell r="E29">
            <v>0</v>
          </cell>
          <cell r="F29" t="str">
            <v>-</v>
          </cell>
          <cell r="G29">
            <v>0</v>
          </cell>
          <cell r="H29" t="str">
            <v>0.40</v>
          </cell>
          <cell r="I29">
            <v>0</v>
          </cell>
          <cell r="J29" t="str">
            <v>-</v>
          </cell>
          <cell r="K29">
            <v>0</v>
          </cell>
          <cell r="L29" t="str">
            <v>-</v>
          </cell>
          <cell r="M29">
            <v>0</v>
          </cell>
          <cell r="N29" t="str">
            <v>-</v>
          </cell>
          <cell r="O29" t="str">
            <v>-</v>
          </cell>
          <cell r="P29">
            <v>0</v>
          </cell>
          <cell r="Q29">
            <v>0</v>
          </cell>
          <cell r="R29">
            <v>0</v>
          </cell>
          <cell r="S29" t="str">
            <v>0.40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DANGCEM</v>
          </cell>
          <cell r="C30">
            <v>0</v>
          </cell>
          <cell r="D30" t="str">
            <v>179.90</v>
          </cell>
          <cell r="E30">
            <v>0</v>
          </cell>
          <cell r="F30" t="str">
            <v>-</v>
          </cell>
          <cell r="G30">
            <v>0</v>
          </cell>
          <cell r="H30" t="str">
            <v>179.90</v>
          </cell>
          <cell r="I30">
            <v>0</v>
          </cell>
          <cell r="J30" t="str">
            <v>179.80</v>
          </cell>
          <cell r="K30">
            <v>0</v>
          </cell>
          <cell r="L30" t="str">
            <v>179.50</v>
          </cell>
          <cell r="M30">
            <v>0</v>
          </cell>
          <cell r="N30" t="str">
            <v>0.17</v>
          </cell>
          <cell r="O30" t="str">
            <v>177.00</v>
          </cell>
          <cell r="P30">
            <v>0</v>
          </cell>
          <cell r="Q30">
            <v>0</v>
          </cell>
          <cell r="R30">
            <v>0</v>
          </cell>
          <cell r="S30" t="str">
            <v>177.00</v>
          </cell>
          <cell r="T30">
            <v>0</v>
          </cell>
          <cell r="U30" t="str">
            <v>-0.40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DANGFLOUR</v>
          </cell>
          <cell r="C31">
            <v>0</v>
          </cell>
          <cell r="D31" t="str">
            <v>17.40</v>
          </cell>
          <cell r="E31">
            <v>0</v>
          </cell>
          <cell r="F31" t="str">
            <v>-</v>
          </cell>
          <cell r="G31">
            <v>0</v>
          </cell>
          <cell r="H31" t="str">
            <v>17.40</v>
          </cell>
          <cell r="I31">
            <v>0</v>
          </cell>
          <cell r="J31" t="str">
            <v>17.50</v>
          </cell>
          <cell r="K31">
            <v>0</v>
          </cell>
          <cell r="L31" t="str">
            <v>17.40</v>
          </cell>
          <cell r="M31">
            <v>0</v>
          </cell>
          <cell r="N31" t="str">
            <v>0.57</v>
          </cell>
          <cell r="O31" t="str">
            <v>-</v>
          </cell>
          <cell r="P31">
            <v>0</v>
          </cell>
          <cell r="Q31">
            <v>0</v>
          </cell>
          <cell r="R31">
            <v>0</v>
          </cell>
          <cell r="S31" t="str">
            <v>17.50</v>
          </cell>
          <cell r="T31">
            <v>0</v>
          </cell>
          <cell r="U31" t="str">
            <v>0.10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DANGSUGAR</v>
          </cell>
          <cell r="C32">
            <v>0</v>
          </cell>
          <cell r="D32" t="str">
            <v>10.70</v>
          </cell>
          <cell r="E32">
            <v>0</v>
          </cell>
          <cell r="F32" t="str">
            <v>-</v>
          </cell>
          <cell r="G32">
            <v>0</v>
          </cell>
          <cell r="H32" t="str">
            <v>10.70</v>
          </cell>
          <cell r="I32">
            <v>0</v>
          </cell>
          <cell r="J32" t="str">
            <v>11.00</v>
          </cell>
          <cell r="K32">
            <v>0</v>
          </cell>
          <cell r="L32" t="str">
            <v>10.95</v>
          </cell>
          <cell r="M32">
            <v>0</v>
          </cell>
          <cell r="N32" t="str">
            <v>0.45</v>
          </cell>
          <cell r="O32" t="str">
            <v>-</v>
          </cell>
          <cell r="P32">
            <v>0</v>
          </cell>
          <cell r="Q32">
            <v>0</v>
          </cell>
          <cell r="R32">
            <v>0</v>
          </cell>
          <cell r="S32" t="str">
            <v>11.00</v>
          </cell>
          <cell r="T32">
            <v>0</v>
          </cell>
          <cell r="U32" t="str">
            <v>0.30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ETERNA</v>
          </cell>
          <cell r="C33">
            <v>0</v>
          </cell>
          <cell r="D33" t="str">
            <v>3.65</v>
          </cell>
          <cell r="E33">
            <v>0</v>
          </cell>
          <cell r="F33" t="str">
            <v>-</v>
          </cell>
          <cell r="G33">
            <v>0</v>
          </cell>
          <cell r="H33" t="str">
            <v>3.65</v>
          </cell>
          <cell r="I33">
            <v>0</v>
          </cell>
          <cell r="J33" t="str">
            <v>-</v>
          </cell>
          <cell r="K33">
            <v>0</v>
          </cell>
          <cell r="L33" t="str">
            <v>-</v>
          </cell>
          <cell r="M33">
            <v>0</v>
          </cell>
          <cell r="N33" t="str">
            <v>-</v>
          </cell>
          <cell r="O33" t="str">
            <v>-</v>
          </cell>
          <cell r="P33">
            <v>0</v>
          </cell>
          <cell r="Q33">
            <v>0</v>
          </cell>
          <cell r="R33">
            <v>0</v>
          </cell>
          <cell r="S33" t="str">
            <v>3.65</v>
          </cell>
          <cell r="T33">
            <v>0</v>
          </cell>
          <cell r="U33" t="str">
            <v>-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ETI</v>
          </cell>
          <cell r="C34">
            <v>0</v>
          </cell>
          <cell r="D34" t="str">
            <v>10.30</v>
          </cell>
          <cell r="E34">
            <v>0</v>
          </cell>
          <cell r="F34" t="str">
            <v>-</v>
          </cell>
          <cell r="G34">
            <v>0</v>
          </cell>
          <cell r="H34" t="str">
            <v>10.30</v>
          </cell>
          <cell r="I34">
            <v>0</v>
          </cell>
          <cell r="J34" t="str">
            <v>10.00</v>
          </cell>
          <cell r="K34">
            <v>0</v>
          </cell>
          <cell r="L34" t="str">
            <v>10.00</v>
          </cell>
          <cell r="M34">
            <v>0</v>
          </cell>
          <cell r="N34" t="str">
            <v>-</v>
          </cell>
          <cell r="O34" t="str">
            <v>10.00</v>
          </cell>
          <cell r="P34">
            <v>0</v>
          </cell>
          <cell r="Q34">
            <v>0</v>
          </cell>
          <cell r="R34">
            <v>0</v>
          </cell>
          <cell r="S34" t="str">
            <v>10.00</v>
          </cell>
          <cell r="T34">
            <v>0</v>
          </cell>
          <cell r="U34" t="str">
            <v>-0.30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FBNH</v>
          </cell>
          <cell r="C35">
            <v>0</v>
          </cell>
          <cell r="D35" t="str">
            <v>6.45</v>
          </cell>
          <cell r="E35">
            <v>0</v>
          </cell>
          <cell r="F35" t="str">
            <v>-</v>
          </cell>
          <cell r="G35">
            <v>0</v>
          </cell>
          <cell r="H35" t="str">
            <v>6.45</v>
          </cell>
          <cell r="I35">
            <v>0</v>
          </cell>
          <cell r="J35" t="str">
            <v>6.45</v>
          </cell>
          <cell r="K35">
            <v>0</v>
          </cell>
          <cell r="L35" t="str">
            <v>6.30</v>
          </cell>
          <cell r="M35">
            <v>0</v>
          </cell>
          <cell r="N35" t="str">
            <v>2.33</v>
          </cell>
          <cell r="O35" t="str">
            <v>-</v>
          </cell>
          <cell r="P35">
            <v>0</v>
          </cell>
          <cell r="Q35">
            <v>0</v>
          </cell>
          <cell r="R35">
            <v>0</v>
          </cell>
          <cell r="S35" t="str">
            <v>6.30</v>
          </cell>
          <cell r="T35">
            <v>0</v>
          </cell>
          <cell r="U35" t="str">
            <v>-0.15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FCMB</v>
          </cell>
          <cell r="C36">
            <v>0</v>
          </cell>
          <cell r="D36" t="str">
            <v>1.60</v>
          </cell>
          <cell r="E36">
            <v>0</v>
          </cell>
          <cell r="F36" t="str">
            <v>-</v>
          </cell>
          <cell r="G36">
            <v>0</v>
          </cell>
          <cell r="H36" t="str">
            <v>1.60</v>
          </cell>
          <cell r="I36">
            <v>0</v>
          </cell>
          <cell r="J36" t="str">
            <v>1.60</v>
          </cell>
          <cell r="K36">
            <v>0</v>
          </cell>
          <cell r="L36" t="str">
            <v>1.60</v>
          </cell>
          <cell r="M36">
            <v>0</v>
          </cell>
          <cell r="N36" t="str">
            <v>-</v>
          </cell>
          <cell r="O36" t="str">
            <v>-</v>
          </cell>
          <cell r="P36">
            <v>0</v>
          </cell>
          <cell r="Q36">
            <v>0</v>
          </cell>
          <cell r="R36">
            <v>0</v>
          </cell>
          <cell r="S36" t="str">
            <v>1.60</v>
          </cell>
          <cell r="T36">
            <v>0</v>
          </cell>
          <cell r="U36" t="str">
            <v>-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FIDELITYBK</v>
          </cell>
          <cell r="C37">
            <v>0</v>
          </cell>
          <cell r="D37" t="str">
            <v>1.66</v>
          </cell>
          <cell r="E37">
            <v>0</v>
          </cell>
          <cell r="F37" t="str">
            <v>-</v>
          </cell>
          <cell r="G37">
            <v>0</v>
          </cell>
          <cell r="H37" t="str">
            <v>1.66</v>
          </cell>
          <cell r="I37">
            <v>0</v>
          </cell>
          <cell r="J37" t="str">
            <v>1.69</v>
          </cell>
          <cell r="K37">
            <v>0</v>
          </cell>
          <cell r="L37" t="str">
            <v>1.64</v>
          </cell>
          <cell r="M37">
            <v>0</v>
          </cell>
          <cell r="N37" t="str">
            <v>2.96</v>
          </cell>
          <cell r="O37" t="str">
            <v>1.64</v>
          </cell>
          <cell r="P37">
            <v>0</v>
          </cell>
          <cell r="Q37">
            <v>0</v>
          </cell>
          <cell r="R37">
            <v>0</v>
          </cell>
          <cell r="S37" t="str">
            <v>1.64</v>
          </cell>
          <cell r="T37">
            <v>0</v>
          </cell>
          <cell r="U37" t="str">
            <v>-0.02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FIDSON</v>
          </cell>
          <cell r="C38">
            <v>0</v>
          </cell>
          <cell r="D38" t="str">
            <v>5.05</v>
          </cell>
          <cell r="E38">
            <v>0</v>
          </cell>
          <cell r="F38" t="str">
            <v>-</v>
          </cell>
          <cell r="G38">
            <v>0</v>
          </cell>
          <cell r="H38" t="str">
            <v>5.05</v>
          </cell>
          <cell r="I38">
            <v>0</v>
          </cell>
          <cell r="J38" t="str">
            <v>4.55</v>
          </cell>
          <cell r="K38">
            <v>0</v>
          </cell>
          <cell r="L38" t="str">
            <v>4.55</v>
          </cell>
          <cell r="M38">
            <v>0</v>
          </cell>
          <cell r="N38" t="str">
            <v>-</v>
          </cell>
          <cell r="O38" t="str">
            <v>-</v>
          </cell>
          <cell r="P38">
            <v>0</v>
          </cell>
          <cell r="Q38">
            <v>0</v>
          </cell>
          <cell r="R38">
            <v>0</v>
          </cell>
          <cell r="S38" t="str">
            <v>4.55</v>
          </cell>
          <cell r="T38">
            <v>0</v>
          </cell>
          <cell r="U38" t="str">
            <v>-0.50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FLOURMILL</v>
          </cell>
          <cell r="C39">
            <v>0</v>
          </cell>
          <cell r="D39" t="str">
            <v>14.00</v>
          </cell>
          <cell r="E39">
            <v>0</v>
          </cell>
          <cell r="F39" t="str">
            <v>-</v>
          </cell>
          <cell r="G39">
            <v>0</v>
          </cell>
          <cell r="H39" t="str">
            <v>14.00</v>
          </cell>
          <cell r="I39">
            <v>0</v>
          </cell>
          <cell r="J39" t="str">
            <v>14.00</v>
          </cell>
          <cell r="K39">
            <v>0</v>
          </cell>
          <cell r="L39" t="str">
            <v>14.00</v>
          </cell>
          <cell r="M39">
            <v>0</v>
          </cell>
          <cell r="N39" t="str">
            <v>-</v>
          </cell>
          <cell r="O39" t="str">
            <v>-</v>
          </cell>
          <cell r="P39">
            <v>0</v>
          </cell>
          <cell r="Q39">
            <v>0</v>
          </cell>
          <cell r="R39">
            <v>0</v>
          </cell>
          <cell r="S39" t="str">
            <v>14.00</v>
          </cell>
          <cell r="T39">
            <v>0</v>
          </cell>
          <cell r="U39" t="str">
            <v>-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FO</v>
          </cell>
          <cell r="C40">
            <v>0</v>
          </cell>
          <cell r="D40" t="str">
            <v>27.00</v>
          </cell>
          <cell r="E40">
            <v>0</v>
          </cell>
          <cell r="F40" t="str">
            <v>-</v>
          </cell>
          <cell r="G40">
            <v>0</v>
          </cell>
          <cell r="H40" t="str">
            <v>27.00</v>
          </cell>
          <cell r="I40">
            <v>0</v>
          </cell>
          <cell r="J40" t="str">
            <v>-</v>
          </cell>
          <cell r="K40">
            <v>0</v>
          </cell>
          <cell r="L40" t="str">
            <v>-</v>
          </cell>
          <cell r="M40">
            <v>0</v>
          </cell>
          <cell r="N40" t="str">
            <v>-</v>
          </cell>
          <cell r="O40" t="str">
            <v>-</v>
          </cell>
          <cell r="P40">
            <v>0</v>
          </cell>
          <cell r="Q40">
            <v>0</v>
          </cell>
          <cell r="R40">
            <v>0</v>
          </cell>
          <cell r="S40" t="str">
            <v>27.00</v>
          </cell>
          <cell r="T40">
            <v>0</v>
          </cell>
          <cell r="U40" t="str">
            <v>-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GLAXOSMITH</v>
          </cell>
          <cell r="C41">
            <v>0</v>
          </cell>
          <cell r="D41" t="str">
            <v>10.20</v>
          </cell>
          <cell r="E41">
            <v>0</v>
          </cell>
          <cell r="F41" t="str">
            <v>-</v>
          </cell>
          <cell r="G41">
            <v>0</v>
          </cell>
          <cell r="H41" t="str">
            <v>10.20</v>
          </cell>
          <cell r="I41">
            <v>0</v>
          </cell>
          <cell r="J41" t="str">
            <v>-</v>
          </cell>
          <cell r="K41">
            <v>0</v>
          </cell>
          <cell r="L41" t="str">
            <v>-</v>
          </cell>
          <cell r="M41">
            <v>0</v>
          </cell>
          <cell r="N41" t="str">
            <v>-</v>
          </cell>
          <cell r="O41" t="str">
            <v>-</v>
          </cell>
          <cell r="P41">
            <v>0</v>
          </cell>
          <cell r="Q41">
            <v>0</v>
          </cell>
          <cell r="R41">
            <v>0</v>
          </cell>
          <cell r="S41" t="str">
            <v>10.20</v>
          </cell>
          <cell r="T41">
            <v>0</v>
          </cell>
          <cell r="U41" t="str">
            <v>-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GUARANTY</v>
          </cell>
          <cell r="C42">
            <v>0</v>
          </cell>
          <cell r="D42" t="str">
            <v>30.00</v>
          </cell>
          <cell r="E42">
            <v>0</v>
          </cell>
          <cell r="F42" t="str">
            <v>-</v>
          </cell>
          <cell r="G42">
            <v>0</v>
          </cell>
          <cell r="H42" t="str">
            <v>30.00</v>
          </cell>
          <cell r="I42">
            <v>0</v>
          </cell>
          <cell r="J42" t="str">
            <v>30.95</v>
          </cell>
          <cell r="K42">
            <v>0</v>
          </cell>
          <cell r="L42" t="str">
            <v>29.50</v>
          </cell>
          <cell r="M42">
            <v>0</v>
          </cell>
          <cell r="N42" t="str">
            <v>4.68</v>
          </cell>
          <cell r="O42" t="str">
            <v>-</v>
          </cell>
          <cell r="P42">
            <v>0</v>
          </cell>
          <cell r="Q42">
            <v>0</v>
          </cell>
          <cell r="R42">
            <v>0</v>
          </cell>
          <cell r="S42" t="str">
            <v>30.00</v>
          </cell>
          <cell r="T42">
            <v>0</v>
          </cell>
          <cell r="U42" t="str">
            <v>-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GUINNESS</v>
          </cell>
          <cell r="C43">
            <v>0</v>
          </cell>
          <cell r="D43" t="str">
            <v>47.80</v>
          </cell>
          <cell r="E43">
            <v>0</v>
          </cell>
          <cell r="F43" t="str">
            <v>-</v>
          </cell>
          <cell r="G43">
            <v>0</v>
          </cell>
          <cell r="H43" t="str">
            <v>47.80</v>
          </cell>
          <cell r="I43">
            <v>0</v>
          </cell>
          <cell r="J43" t="str">
            <v>47.80</v>
          </cell>
          <cell r="K43">
            <v>0</v>
          </cell>
          <cell r="L43" t="str">
            <v>47.80</v>
          </cell>
          <cell r="M43">
            <v>0</v>
          </cell>
          <cell r="N43" t="str">
            <v>-</v>
          </cell>
          <cell r="O43" t="str">
            <v>-</v>
          </cell>
          <cell r="P43">
            <v>0</v>
          </cell>
          <cell r="Q43">
            <v>0</v>
          </cell>
          <cell r="R43">
            <v>0</v>
          </cell>
          <cell r="S43" t="str">
            <v>47.80</v>
          </cell>
          <cell r="T43">
            <v>0</v>
          </cell>
          <cell r="U43" t="str">
            <v>-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HONYFLOUR</v>
          </cell>
          <cell r="C44">
            <v>0</v>
          </cell>
          <cell r="D44" t="str">
            <v>1.01</v>
          </cell>
          <cell r="E44">
            <v>0</v>
          </cell>
          <cell r="F44" t="str">
            <v>-</v>
          </cell>
          <cell r="G44">
            <v>0</v>
          </cell>
          <cell r="H44" t="str">
            <v>1.01</v>
          </cell>
          <cell r="I44">
            <v>0</v>
          </cell>
          <cell r="J44" t="str">
            <v>1.02</v>
          </cell>
          <cell r="K44">
            <v>0</v>
          </cell>
          <cell r="L44" t="str">
            <v>1.01</v>
          </cell>
          <cell r="M44">
            <v>0</v>
          </cell>
          <cell r="N44" t="str">
            <v>0.98</v>
          </cell>
          <cell r="O44" t="str">
            <v>-</v>
          </cell>
          <cell r="P44">
            <v>0</v>
          </cell>
          <cell r="Q44">
            <v>0</v>
          </cell>
          <cell r="R44">
            <v>0</v>
          </cell>
          <cell r="S44" t="str">
            <v>1.02</v>
          </cell>
          <cell r="T44">
            <v>0</v>
          </cell>
          <cell r="U44" t="str">
            <v>0.01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IKEJAHOTEL</v>
          </cell>
          <cell r="C45">
            <v>0</v>
          </cell>
          <cell r="D45" t="str">
            <v>1.43</v>
          </cell>
          <cell r="E45">
            <v>0</v>
          </cell>
          <cell r="F45" t="str">
            <v>-</v>
          </cell>
          <cell r="G45">
            <v>0</v>
          </cell>
          <cell r="H45" t="str">
            <v>1.43</v>
          </cell>
          <cell r="I45">
            <v>0</v>
          </cell>
          <cell r="J45" t="str">
            <v>-</v>
          </cell>
          <cell r="K45">
            <v>0</v>
          </cell>
          <cell r="L45" t="str">
            <v>-</v>
          </cell>
          <cell r="M45">
            <v>0</v>
          </cell>
          <cell r="N45" t="str">
            <v>-</v>
          </cell>
          <cell r="O45" t="str">
            <v>-</v>
          </cell>
          <cell r="P45">
            <v>0</v>
          </cell>
          <cell r="Q45">
            <v>0</v>
          </cell>
          <cell r="R45">
            <v>0</v>
          </cell>
          <cell r="S45" t="str">
            <v>1.43</v>
          </cell>
          <cell r="T45">
            <v>0</v>
          </cell>
          <cell r="U45" t="str">
            <v>-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INTBREW</v>
          </cell>
          <cell r="C46">
            <v>0</v>
          </cell>
          <cell r="D46" t="str">
            <v>17.05</v>
          </cell>
          <cell r="E46">
            <v>0</v>
          </cell>
          <cell r="F46" t="str">
            <v>-</v>
          </cell>
          <cell r="G46">
            <v>0</v>
          </cell>
          <cell r="H46" t="str">
            <v>17.05</v>
          </cell>
          <cell r="I46">
            <v>0</v>
          </cell>
          <cell r="J46" t="str">
            <v>17.05</v>
          </cell>
          <cell r="K46">
            <v>0</v>
          </cell>
          <cell r="L46" t="str">
            <v>17.05</v>
          </cell>
          <cell r="M46">
            <v>0</v>
          </cell>
          <cell r="N46" t="str">
            <v>-</v>
          </cell>
          <cell r="O46" t="str">
            <v>-</v>
          </cell>
          <cell r="P46">
            <v>0</v>
          </cell>
          <cell r="Q46">
            <v>0</v>
          </cell>
          <cell r="R46">
            <v>0</v>
          </cell>
          <cell r="S46" t="str">
            <v>17.05</v>
          </cell>
          <cell r="T46">
            <v>0</v>
          </cell>
          <cell r="U46" t="str">
            <v>-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JAIZBANK</v>
          </cell>
          <cell r="C47">
            <v>0</v>
          </cell>
          <cell r="D47" t="str">
            <v>0.48</v>
          </cell>
          <cell r="E47">
            <v>0</v>
          </cell>
          <cell r="F47" t="str">
            <v>-</v>
          </cell>
          <cell r="G47">
            <v>0</v>
          </cell>
          <cell r="H47" t="str">
            <v>0.48</v>
          </cell>
          <cell r="I47">
            <v>0</v>
          </cell>
          <cell r="J47" t="str">
            <v>0.47</v>
          </cell>
          <cell r="K47">
            <v>0</v>
          </cell>
          <cell r="L47" t="str">
            <v>0.47</v>
          </cell>
          <cell r="M47">
            <v>0</v>
          </cell>
          <cell r="N47" t="str">
            <v>-</v>
          </cell>
          <cell r="O47" t="str">
            <v>-</v>
          </cell>
          <cell r="P47">
            <v>0</v>
          </cell>
          <cell r="Q47">
            <v>0</v>
          </cell>
          <cell r="R47">
            <v>0</v>
          </cell>
          <cell r="S47" t="str">
            <v>0.47</v>
          </cell>
          <cell r="T47">
            <v>0</v>
          </cell>
          <cell r="U47" t="str">
            <v>-0.01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JAPAULOIL</v>
          </cell>
          <cell r="C48">
            <v>0</v>
          </cell>
          <cell r="D48" t="str">
            <v>0.23</v>
          </cell>
          <cell r="E48">
            <v>0</v>
          </cell>
          <cell r="F48" t="str">
            <v>-</v>
          </cell>
          <cell r="G48">
            <v>0</v>
          </cell>
          <cell r="H48" t="str">
            <v>0.23</v>
          </cell>
          <cell r="I48">
            <v>0</v>
          </cell>
          <cell r="J48" t="str">
            <v>0.25</v>
          </cell>
          <cell r="K48">
            <v>0</v>
          </cell>
          <cell r="L48" t="str">
            <v>0.23</v>
          </cell>
          <cell r="M48">
            <v>0</v>
          </cell>
          <cell r="N48" t="str">
            <v>8.00</v>
          </cell>
          <cell r="O48" t="str">
            <v>-</v>
          </cell>
          <cell r="P48">
            <v>0</v>
          </cell>
          <cell r="Q48">
            <v>0</v>
          </cell>
          <cell r="R48">
            <v>0</v>
          </cell>
          <cell r="S48" t="str">
            <v>0.25</v>
          </cell>
          <cell r="T48">
            <v>0</v>
          </cell>
          <cell r="U48" t="str">
            <v>0.02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JBERGER</v>
          </cell>
          <cell r="C49">
            <v>0</v>
          </cell>
          <cell r="D49" t="str">
            <v>21.90</v>
          </cell>
          <cell r="E49">
            <v>0</v>
          </cell>
          <cell r="F49" t="str">
            <v>-</v>
          </cell>
          <cell r="G49">
            <v>0</v>
          </cell>
          <cell r="H49" t="str">
            <v>21.90</v>
          </cell>
          <cell r="I49">
            <v>0</v>
          </cell>
          <cell r="J49" t="str">
            <v>19.95</v>
          </cell>
          <cell r="K49">
            <v>0</v>
          </cell>
          <cell r="L49" t="str">
            <v>19.95</v>
          </cell>
          <cell r="M49">
            <v>0</v>
          </cell>
          <cell r="N49" t="str">
            <v>-</v>
          </cell>
          <cell r="O49" t="str">
            <v>19.95</v>
          </cell>
          <cell r="P49">
            <v>0</v>
          </cell>
          <cell r="Q49">
            <v>0</v>
          </cell>
          <cell r="R49">
            <v>0</v>
          </cell>
          <cell r="S49" t="str">
            <v>19.95</v>
          </cell>
          <cell r="T49">
            <v>0</v>
          </cell>
          <cell r="U49" t="str">
            <v>-1.95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LEARNAFRCA</v>
          </cell>
          <cell r="C50">
            <v>0</v>
          </cell>
          <cell r="D50" t="str">
            <v>1.35</v>
          </cell>
          <cell r="E50">
            <v>0</v>
          </cell>
          <cell r="F50" t="str">
            <v>-</v>
          </cell>
          <cell r="G50">
            <v>0</v>
          </cell>
          <cell r="H50" t="str">
            <v>1.35</v>
          </cell>
          <cell r="I50">
            <v>0</v>
          </cell>
          <cell r="J50" t="str">
            <v>1.35</v>
          </cell>
          <cell r="K50">
            <v>0</v>
          </cell>
          <cell r="L50" t="str">
            <v>1.35</v>
          </cell>
          <cell r="M50">
            <v>0</v>
          </cell>
          <cell r="N50" t="str">
            <v>-</v>
          </cell>
          <cell r="O50" t="str">
            <v>-</v>
          </cell>
          <cell r="P50">
            <v>0</v>
          </cell>
          <cell r="Q50">
            <v>0</v>
          </cell>
          <cell r="R50">
            <v>0</v>
          </cell>
          <cell r="S50" t="str">
            <v>1.35</v>
          </cell>
          <cell r="T50">
            <v>0</v>
          </cell>
          <cell r="U50" t="str">
            <v>-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LIVESTOCK</v>
          </cell>
          <cell r="C51">
            <v>0</v>
          </cell>
          <cell r="D51" t="str">
            <v>0.51</v>
          </cell>
          <cell r="E51">
            <v>0</v>
          </cell>
          <cell r="F51" t="str">
            <v>-</v>
          </cell>
          <cell r="G51">
            <v>0</v>
          </cell>
          <cell r="H51" t="str">
            <v>0.51</v>
          </cell>
          <cell r="I51">
            <v>0</v>
          </cell>
          <cell r="J51" t="str">
            <v>0.48</v>
          </cell>
          <cell r="K51">
            <v>0</v>
          </cell>
          <cell r="L51" t="str">
            <v>0.46</v>
          </cell>
          <cell r="M51">
            <v>0</v>
          </cell>
          <cell r="N51" t="str">
            <v>4.17</v>
          </cell>
          <cell r="O51" t="str">
            <v>-</v>
          </cell>
          <cell r="P51">
            <v>0</v>
          </cell>
          <cell r="Q51">
            <v>0</v>
          </cell>
          <cell r="R51">
            <v>0</v>
          </cell>
          <cell r="S51" t="str">
            <v>0.47</v>
          </cell>
          <cell r="T51">
            <v>0</v>
          </cell>
          <cell r="U51" t="str">
            <v>-0.04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MANSARD</v>
          </cell>
          <cell r="C52">
            <v>0</v>
          </cell>
          <cell r="D52" t="str">
            <v>2.00</v>
          </cell>
          <cell r="E52">
            <v>0</v>
          </cell>
          <cell r="F52" t="str">
            <v>-</v>
          </cell>
          <cell r="G52">
            <v>0</v>
          </cell>
          <cell r="H52" t="str">
            <v>2.00</v>
          </cell>
          <cell r="I52">
            <v>0</v>
          </cell>
          <cell r="J52" t="str">
            <v>2.00</v>
          </cell>
          <cell r="K52">
            <v>0</v>
          </cell>
          <cell r="L52" t="str">
            <v>1.99</v>
          </cell>
          <cell r="M52">
            <v>0</v>
          </cell>
          <cell r="N52" t="str">
            <v>0.50</v>
          </cell>
          <cell r="O52" t="str">
            <v>-</v>
          </cell>
          <cell r="P52">
            <v>0</v>
          </cell>
          <cell r="Q52">
            <v>0</v>
          </cell>
          <cell r="R52">
            <v>0</v>
          </cell>
          <cell r="S52" t="str">
            <v>2.00</v>
          </cell>
          <cell r="T52">
            <v>0</v>
          </cell>
          <cell r="U52" t="str">
            <v>-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MAYBAKER</v>
          </cell>
          <cell r="C53">
            <v>0</v>
          </cell>
          <cell r="D53" t="str">
            <v>2.39</v>
          </cell>
          <cell r="E53">
            <v>0</v>
          </cell>
          <cell r="F53" t="str">
            <v>-</v>
          </cell>
          <cell r="G53">
            <v>0</v>
          </cell>
          <cell r="H53" t="str">
            <v>2.39</v>
          </cell>
          <cell r="I53">
            <v>0</v>
          </cell>
          <cell r="J53" t="str">
            <v>2.35</v>
          </cell>
          <cell r="K53">
            <v>0</v>
          </cell>
          <cell r="L53" t="str">
            <v>2.35</v>
          </cell>
          <cell r="M53">
            <v>0</v>
          </cell>
          <cell r="N53" t="str">
            <v>-</v>
          </cell>
          <cell r="O53" t="str">
            <v>-</v>
          </cell>
          <cell r="P53">
            <v>0</v>
          </cell>
          <cell r="Q53">
            <v>0</v>
          </cell>
          <cell r="R53">
            <v>0</v>
          </cell>
          <cell r="S53" t="str">
            <v>2.35</v>
          </cell>
          <cell r="T53">
            <v>0</v>
          </cell>
          <cell r="U53" t="str">
            <v>-0.04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MBENEFIT</v>
          </cell>
          <cell r="C54">
            <v>0</v>
          </cell>
          <cell r="D54" t="str">
            <v>0.22</v>
          </cell>
          <cell r="E54">
            <v>0</v>
          </cell>
          <cell r="F54" t="str">
            <v>-</v>
          </cell>
          <cell r="G54">
            <v>0</v>
          </cell>
          <cell r="H54" t="str">
            <v>0.22</v>
          </cell>
          <cell r="I54">
            <v>0</v>
          </cell>
          <cell r="J54" t="str">
            <v>0.20</v>
          </cell>
          <cell r="K54">
            <v>0</v>
          </cell>
          <cell r="L54" t="str">
            <v>0.20</v>
          </cell>
          <cell r="M54">
            <v>0</v>
          </cell>
          <cell r="N54" t="str">
            <v>-</v>
          </cell>
          <cell r="O54" t="str">
            <v>-</v>
          </cell>
          <cell r="P54">
            <v>0</v>
          </cell>
          <cell r="Q54">
            <v>0</v>
          </cell>
          <cell r="R54">
            <v>0</v>
          </cell>
          <cell r="S54" t="str">
            <v>0.20</v>
          </cell>
          <cell r="T54">
            <v>0</v>
          </cell>
          <cell r="U54" t="str">
            <v>-0.02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MEDVIEWAIR</v>
          </cell>
          <cell r="C55">
            <v>0</v>
          </cell>
          <cell r="D55" t="str">
            <v>1.80</v>
          </cell>
          <cell r="E55">
            <v>0</v>
          </cell>
          <cell r="F55" t="str">
            <v>-</v>
          </cell>
          <cell r="G55">
            <v>0</v>
          </cell>
          <cell r="H55" t="str">
            <v>1.80</v>
          </cell>
          <cell r="I55">
            <v>0</v>
          </cell>
          <cell r="J55" t="str">
            <v>-</v>
          </cell>
          <cell r="K55">
            <v>0</v>
          </cell>
          <cell r="L55" t="str">
            <v>-</v>
          </cell>
          <cell r="M55">
            <v>0</v>
          </cell>
          <cell r="N55" t="str">
            <v>-</v>
          </cell>
          <cell r="O55" t="str">
            <v>-</v>
          </cell>
          <cell r="P55">
            <v>0</v>
          </cell>
          <cell r="Q55">
            <v>0</v>
          </cell>
          <cell r="R55">
            <v>0</v>
          </cell>
          <cell r="S55" t="str">
            <v>1.80</v>
          </cell>
          <cell r="T55">
            <v>0</v>
          </cell>
          <cell r="U55" t="str">
            <v>-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MEYER</v>
          </cell>
          <cell r="C56">
            <v>0</v>
          </cell>
          <cell r="D56" t="str">
            <v>0.59</v>
          </cell>
          <cell r="E56">
            <v>0</v>
          </cell>
          <cell r="F56" t="str">
            <v>-</v>
          </cell>
          <cell r="G56">
            <v>0</v>
          </cell>
          <cell r="H56" t="str">
            <v>0.59</v>
          </cell>
          <cell r="I56">
            <v>0</v>
          </cell>
          <cell r="J56" t="str">
            <v>-</v>
          </cell>
          <cell r="K56">
            <v>0</v>
          </cell>
          <cell r="L56" t="str">
            <v>-</v>
          </cell>
          <cell r="M56">
            <v>0</v>
          </cell>
          <cell r="N56" t="str">
            <v>-</v>
          </cell>
          <cell r="O56" t="str">
            <v>-</v>
          </cell>
          <cell r="P56">
            <v>0</v>
          </cell>
          <cell r="Q56">
            <v>0</v>
          </cell>
          <cell r="R56">
            <v>0</v>
          </cell>
          <cell r="S56" t="str">
            <v>0.59</v>
          </cell>
          <cell r="T56">
            <v>0</v>
          </cell>
          <cell r="U56" t="str">
            <v>-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MOBIL</v>
          </cell>
          <cell r="C57">
            <v>0</v>
          </cell>
          <cell r="D57" t="str">
            <v>175.00</v>
          </cell>
          <cell r="E57">
            <v>0</v>
          </cell>
          <cell r="F57" t="str">
            <v>-</v>
          </cell>
          <cell r="G57">
            <v>0</v>
          </cell>
          <cell r="H57" t="str">
            <v>175.00</v>
          </cell>
          <cell r="I57">
            <v>0</v>
          </cell>
          <cell r="J57" t="str">
            <v>175.00</v>
          </cell>
          <cell r="K57">
            <v>0</v>
          </cell>
          <cell r="L57" t="str">
            <v>158.00</v>
          </cell>
          <cell r="M57">
            <v>0</v>
          </cell>
          <cell r="N57" t="str">
            <v>9.71</v>
          </cell>
          <cell r="O57" t="str">
            <v>-</v>
          </cell>
          <cell r="P57">
            <v>0</v>
          </cell>
          <cell r="Q57">
            <v>0</v>
          </cell>
          <cell r="R57">
            <v>0</v>
          </cell>
          <cell r="S57" t="str">
            <v>158.00</v>
          </cell>
          <cell r="T57">
            <v>0</v>
          </cell>
          <cell r="U57" t="str">
            <v>-17.00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MORISON</v>
          </cell>
          <cell r="C58">
            <v>0</v>
          </cell>
          <cell r="D58" t="str">
            <v>0.60</v>
          </cell>
          <cell r="E58">
            <v>0</v>
          </cell>
          <cell r="F58" t="str">
            <v>-</v>
          </cell>
          <cell r="G58">
            <v>0</v>
          </cell>
          <cell r="H58" t="str">
            <v>0.60</v>
          </cell>
          <cell r="I58">
            <v>0</v>
          </cell>
          <cell r="J58" t="str">
            <v>0.54</v>
          </cell>
          <cell r="K58">
            <v>0</v>
          </cell>
          <cell r="L58" t="str">
            <v>0.54</v>
          </cell>
          <cell r="M58">
            <v>0</v>
          </cell>
          <cell r="N58" t="str">
            <v>-</v>
          </cell>
          <cell r="O58" t="str">
            <v>-</v>
          </cell>
          <cell r="P58">
            <v>0</v>
          </cell>
          <cell r="Q58">
            <v>0</v>
          </cell>
          <cell r="R58">
            <v>0</v>
          </cell>
          <cell r="S58" t="str">
            <v>0.54</v>
          </cell>
          <cell r="T58">
            <v>0</v>
          </cell>
          <cell r="U58" t="str">
            <v>-0.06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MRS</v>
          </cell>
          <cell r="C59">
            <v>0</v>
          </cell>
          <cell r="D59" t="str">
            <v>20.85</v>
          </cell>
          <cell r="E59">
            <v>0</v>
          </cell>
          <cell r="F59" t="str">
            <v>-</v>
          </cell>
          <cell r="G59">
            <v>0</v>
          </cell>
          <cell r="H59" t="str">
            <v>20.85</v>
          </cell>
          <cell r="I59">
            <v>0</v>
          </cell>
          <cell r="J59" t="str">
            <v>-</v>
          </cell>
          <cell r="K59">
            <v>0</v>
          </cell>
          <cell r="L59" t="str">
            <v>-</v>
          </cell>
          <cell r="M59">
            <v>0</v>
          </cell>
          <cell r="N59" t="str">
            <v>-</v>
          </cell>
          <cell r="O59" t="str">
            <v>-</v>
          </cell>
          <cell r="P59">
            <v>0</v>
          </cell>
          <cell r="Q59">
            <v>0</v>
          </cell>
          <cell r="R59">
            <v>0</v>
          </cell>
          <cell r="S59" t="str">
            <v>20.85</v>
          </cell>
          <cell r="T59">
            <v>0</v>
          </cell>
          <cell r="U59" t="str">
            <v>-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MTNN</v>
          </cell>
          <cell r="C60">
            <v>0</v>
          </cell>
          <cell r="D60" t="str">
            <v>129.05</v>
          </cell>
          <cell r="E60">
            <v>0</v>
          </cell>
          <cell r="F60" t="str">
            <v>-</v>
          </cell>
          <cell r="G60">
            <v>0</v>
          </cell>
          <cell r="H60" t="str">
            <v>129.05</v>
          </cell>
          <cell r="I60">
            <v>0</v>
          </cell>
          <cell r="J60" t="str">
            <v>129.15</v>
          </cell>
          <cell r="K60">
            <v>0</v>
          </cell>
          <cell r="L60" t="str">
            <v>129.05</v>
          </cell>
          <cell r="M60">
            <v>0</v>
          </cell>
          <cell r="N60" t="str">
            <v>0.08</v>
          </cell>
          <cell r="O60" t="str">
            <v>129.05</v>
          </cell>
          <cell r="P60">
            <v>0</v>
          </cell>
          <cell r="Q60">
            <v>0</v>
          </cell>
          <cell r="R60">
            <v>0</v>
          </cell>
          <cell r="S60" t="str">
            <v>129.05</v>
          </cell>
          <cell r="T60">
            <v>0</v>
          </cell>
          <cell r="U60" t="str">
            <v>-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MULTIVERSE</v>
          </cell>
          <cell r="C61">
            <v>0</v>
          </cell>
          <cell r="D61" t="str">
            <v>0.20</v>
          </cell>
          <cell r="E61">
            <v>0</v>
          </cell>
          <cell r="F61" t="str">
            <v>-</v>
          </cell>
          <cell r="G61">
            <v>0</v>
          </cell>
          <cell r="H61" t="str">
            <v>0.20</v>
          </cell>
          <cell r="I61">
            <v>0</v>
          </cell>
          <cell r="J61" t="str">
            <v>-</v>
          </cell>
          <cell r="K61">
            <v>0</v>
          </cell>
          <cell r="L61" t="str">
            <v>-</v>
          </cell>
          <cell r="M61">
            <v>0</v>
          </cell>
          <cell r="N61" t="str">
            <v>-</v>
          </cell>
          <cell r="O61" t="str">
            <v>-</v>
          </cell>
          <cell r="P61">
            <v>0</v>
          </cell>
          <cell r="Q61">
            <v>0</v>
          </cell>
          <cell r="R61">
            <v>0</v>
          </cell>
          <cell r="S61" t="str">
            <v>0.20</v>
          </cell>
          <cell r="T61">
            <v>0</v>
          </cell>
          <cell r="U61" t="str">
            <v>-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NAHCO</v>
          </cell>
          <cell r="C62">
            <v>0</v>
          </cell>
          <cell r="D62" t="str">
            <v>3.20</v>
          </cell>
          <cell r="E62">
            <v>0</v>
          </cell>
          <cell r="F62" t="str">
            <v>-</v>
          </cell>
          <cell r="G62">
            <v>0</v>
          </cell>
          <cell r="H62" t="str">
            <v>3.20</v>
          </cell>
          <cell r="I62">
            <v>0</v>
          </cell>
          <cell r="J62" t="str">
            <v>-</v>
          </cell>
          <cell r="K62">
            <v>0</v>
          </cell>
          <cell r="L62" t="str">
            <v>-</v>
          </cell>
          <cell r="M62">
            <v>0</v>
          </cell>
          <cell r="N62" t="str">
            <v>-</v>
          </cell>
          <cell r="O62" t="str">
            <v>-</v>
          </cell>
          <cell r="P62">
            <v>0</v>
          </cell>
          <cell r="Q62">
            <v>0</v>
          </cell>
          <cell r="R62">
            <v>0</v>
          </cell>
          <cell r="S62" t="str">
            <v>3.20</v>
          </cell>
          <cell r="T62">
            <v>0</v>
          </cell>
          <cell r="U62" t="str">
            <v>-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NASCON</v>
          </cell>
          <cell r="C63">
            <v>0</v>
          </cell>
          <cell r="D63" t="str">
            <v>14.60</v>
          </cell>
          <cell r="E63">
            <v>0</v>
          </cell>
          <cell r="F63" t="str">
            <v>-</v>
          </cell>
          <cell r="G63">
            <v>0</v>
          </cell>
          <cell r="H63" t="str">
            <v>14.60</v>
          </cell>
          <cell r="I63">
            <v>0</v>
          </cell>
          <cell r="J63" t="str">
            <v>14.30</v>
          </cell>
          <cell r="K63">
            <v>0</v>
          </cell>
          <cell r="L63" t="str">
            <v>14.30</v>
          </cell>
          <cell r="M63">
            <v>0</v>
          </cell>
          <cell r="N63" t="str">
            <v>-</v>
          </cell>
          <cell r="O63" t="str">
            <v>-</v>
          </cell>
          <cell r="P63">
            <v>0</v>
          </cell>
          <cell r="Q63">
            <v>0</v>
          </cell>
          <cell r="R63">
            <v>0</v>
          </cell>
          <cell r="S63" t="str">
            <v>14.30</v>
          </cell>
          <cell r="T63">
            <v>0</v>
          </cell>
          <cell r="U63" t="str">
            <v>-0.30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NB</v>
          </cell>
          <cell r="C64">
            <v>0</v>
          </cell>
          <cell r="D64" t="str">
            <v>60.50</v>
          </cell>
          <cell r="E64">
            <v>0</v>
          </cell>
          <cell r="F64" t="str">
            <v>-</v>
          </cell>
          <cell r="G64">
            <v>0</v>
          </cell>
          <cell r="H64" t="str">
            <v>60.50</v>
          </cell>
          <cell r="I64">
            <v>0</v>
          </cell>
          <cell r="J64" t="str">
            <v>-</v>
          </cell>
          <cell r="K64">
            <v>0</v>
          </cell>
          <cell r="L64" t="str">
            <v>-</v>
          </cell>
          <cell r="M64">
            <v>0</v>
          </cell>
          <cell r="N64" t="str">
            <v>-</v>
          </cell>
          <cell r="O64" t="str">
            <v>-</v>
          </cell>
          <cell r="P64">
            <v>0</v>
          </cell>
          <cell r="Q64">
            <v>0</v>
          </cell>
          <cell r="R64">
            <v>0</v>
          </cell>
          <cell r="S64" t="str">
            <v>60.50</v>
          </cell>
          <cell r="T64">
            <v>0</v>
          </cell>
          <cell r="U64" t="str">
            <v>-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NEIMETH</v>
          </cell>
          <cell r="C65">
            <v>0</v>
          </cell>
          <cell r="D65" t="str">
            <v>0.52</v>
          </cell>
          <cell r="E65">
            <v>0</v>
          </cell>
          <cell r="F65" t="str">
            <v>-</v>
          </cell>
          <cell r="G65">
            <v>0</v>
          </cell>
          <cell r="H65" t="str">
            <v>0.52</v>
          </cell>
          <cell r="I65">
            <v>0</v>
          </cell>
          <cell r="J65" t="str">
            <v>-</v>
          </cell>
          <cell r="K65">
            <v>0</v>
          </cell>
          <cell r="L65" t="str">
            <v>-</v>
          </cell>
          <cell r="M65">
            <v>0</v>
          </cell>
          <cell r="N65" t="str">
            <v>-</v>
          </cell>
          <cell r="O65" t="str">
            <v>-</v>
          </cell>
          <cell r="P65">
            <v>0</v>
          </cell>
          <cell r="Q65">
            <v>0</v>
          </cell>
          <cell r="R65">
            <v>0</v>
          </cell>
          <cell r="S65" t="str">
            <v>0.52</v>
          </cell>
          <cell r="T65">
            <v>0</v>
          </cell>
          <cell r="U65" t="str">
            <v>-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NEM</v>
          </cell>
          <cell r="C66">
            <v>0</v>
          </cell>
          <cell r="D66" t="str">
            <v>2.27</v>
          </cell>
          <cell r="E66">
            <v>0</v>
          </cell>
          <cell r="F66" t="str">
            <v>-</v>
          </cell>
          <cell r="G66">
            <v>0</v>
          </cell>
          <cell r="H66" t="str">
            <v>2.27</v>
          </cell>
          <cell r="I66">
            <v>0</v>
          </cell>
          <cell r="J66" t="str">
            <v>-</v>
          </cell>
          <cell r="K66">
            <v>0</v>
          </cell>
          <cell r="L66" t="str">
            <v>-</v>
          </cell>
          <cell r="M66">
            <v>0</v>
          </cell>
          <cell r="N66" t="str">
            <v>-</v>
          </cell>
          <cell r="O66" t="str">
            <v>-</v>
          </cell>
          <cell r="P66">
            <v>0</v>
          </cell>
          <cell r="Q66">
            <v>0</v>
          </cell>
          <cell r="R66">
            <v>0</v>
          </cell>
          <cell r="S66" t="str">
            <v>2.27</v>
          </cell>
          <cell r="T66">
            <v>0</v>
          </cell>
          <cell r="U66" t="str">
            <v>-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NESTLE</v>
          </cell>
          <cell r="C67">
            <v>0</v>
          </cell>
          <cell r="D67" t="str">
            <v>1,345.00</v>
          </cell>
          <cell r="E67">
            <v>0</v>
          </cell>
          <cell r="F67" t="str">
            <v>-</v>
          </cell>
          <cell r="G67">
            <v>0</v>
          </cell>
          <cell r="H67" t="str">
            <v>1,345.00</v>
          </cell>
          <cell r="I67">
            <v>0</v>
          </cell>
          <cell r="J67" t="str">
            <v>-</v>
          </cell>
          <cell r="K67">
            <v>0</v>
          </cell>
          <cell r="L67" t="str">
            <v>-</v>
          </cell>
          <cell r="M67">
            <v>0</v>
          </cell>
          <cell r="N67" t="str">
            <v>-</v>
          </cell>
          <cell r="O67" t="str">
            <v>-</v>
          </cell>
          <cell r="P67">
            <v>0</v>
          </cell>
          <cell r="Q67">
            <v>0</v>
          </cell>
          <cell r="R67">
            <v>0</v>
          </cell>
          <cell r="S67" t="str">
            <v>1,345.00</v>
          </cell>
          <cell r="T67">
            <v>0</v>
          </cell>
          <cell r="U67" t="str">
            <v>-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NNFM</v>
          </cell>
          <cell r="C68">
            <v>0</v>
          </cell>
          <cell r="D68" t="str">
            <v>4.30</v>
          </cell>
          <cell r="E68">
            <v>0</v>
          </cell>
          <cell r="F68" t="str">
            <v>-</v>
          </cell>
          <cell r="G68">
            <v>0</v>
          </cell>
          <cell r="H68" t="str">
            <v>4.30</v>
          </cell>
          <cell r="I68">
            <v>0</v>
          </cell>
          <cell r="J68" t="str">
            <v>-</v>
          </cell>
          <cell r="K68">
            <v>0</v>
          </cell>
          <cell r="L68" t="str">
            <v>-</v>
          </cell>
          <cell r="M68">
            <v>0</v>
          </cell>
          <cell r="N68" t="str">
            <v>-</v>
          </cell>
          <cell r="O68" t="str">
            <v>-</v>
          </cell>
          <cell r="P68">
            <v>0</v>
          </cell>
          <cell r="Q68">
            <v>0</v>
          </cell>
          <cell r="R68">
            <v>0</v>
          </cell>
          <cell r="S68" t="str">
            <v>4.30</v>
          </cell>
          <cell r="T68">
            <v>0</v>
          </cell>
          <cell r="U68" t="str">
            <v>-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NPFMCRFBK</v>
          </cell>
          <cell r="C69">
            <v>0</v>
          </cell>
          <cell r="D69" t="str">
            <v>1.08</v>
          </cell>
          <cell r="E69">
            <v>0</v>
          </cell>
          <cell r="F69" t="str">
            <v>-</v>
          </cell>
          <cell r="G69">
            <v>0</v>
          </cell>
          <cell r="H69" t="str">
            <v>1.08</v>
          </cell>
          <cell r="I69">
            <v>0</v>
          </cell>
          <cell r="J69" t="str">
            <v>-</v>
          </cell>
          <cell r="K69">
            <v>0</v>
          </cell>
          <cell r="L69" t="str">
            <v>-</v>
          </cell>
          <cell r="M69">
            <v>0</v>
          </cell>
          <cell r="N69" t="str">
            <v>-</v>
          </cell>
          <cell r="O69" t="str">
            <v>-</v>
          </cell>
          <cell r="P69">
            <v>0</v>
          </cell>
          <cell r="Q69">
            <v>0</v>
          </cell>
          <cell r="R69">
            <v>0</v>
          </cell>
          <cell r="S69" t="str">
            <v>1.08</v>
          </cell>
          <cell r="T69">
            <v>0</v>
          </cell>
          <cell r="U69" t="str">
            <v>-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NSLTECH</v>
          </cell>
          <cell r="C70">
            <v>0</v>
          </cell>
          <cell r="D70" t="str">
            <v>0.20</v>
          </cell>
          <cell r="E70">
            <v>0</v>
          </cell>
          <cell r="F70" t="str">
            <v>-</v>
          </cell>
          <cell r="G70">
            <v>0</v>
          </cell>
          <cell r="H70" t="str">
            <v>0.20</v>
          </cell>
          <cell r="I70">
            <v>0</v>
          </cell>
          <cell r="J70" t="str">
            <v>-</v>
          </cell>
          <cell r="K70">
            <v>0</v>
          </cell>
          <cell r="L70" t="str">
            <v>-</v>
          </cell>
          <cell r="M70">
            <v>0</v>
          </cell>
          <cell r="N70" t="str">
            <v>-</v>
          </cell>
          <cell r="O70" t="str">
            <v>-</v>
          </cell>
          <cell r="P70">
            <v>0</v>
          </cell>
          <cell r="Q70">
            <v>0</v>
          </cell>
          <cell r="R70">
            <v>0</v>
          </cell>
          <cell r="S70" t="str">
            <v>0.20</v>
          </cell>
          <cell r="T70">
            <v>0</v>
          </cell>
          <cell r="U70" t="str">
            <v>-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OANDO</v>
          </cell>
          <cell r="C71">
            <v>0</v>
          </cell>
          <cell r="D71" t="str">
            <v>3.65</v>
          </cell>
          <cell r="E71">
            <v>0</v>
          </cell>
          <cell r="F71" t="str">
            <v>-</v>
          </cell>
          <cell r="G71">
            <v>0</v>
          </cell>
          <cell r="H71" t="str">
            <v>3.65</v>
          </cell>
          <cell r="I71">
            <v>0</v>
          </cell>
          <cell r="J71" t="str">
            <v>3.95</v>
          </cell>
          <cell r="K71">
            <v>0</v>
          </cell>
          <cell r="L71" t="str">
            <v>3.65</v>
          </cell>
          <cell r="M71">
            <v>0</v>
          </cell>
          <cell r="N71" t="str">
            <v>7.59</v>
          </cell>
          <cell r="O71" t="str">
            <v>-</v>
          </cell>
          <cell r="P71">
            <v>0</v>
          </cell>
          <cell r="Q71">
            <v>0</v>
          </cell>
          <cell r="R71">
            <v>0</v>
          </cell>
          <cell r="S71" t="str">
            <v>3.95</v>
          </cell>
          <cell r="T71">
            <v>0</v>
          </cell>
          <cell r="U71" t="str">
            <v>0.30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OKOMUOIL</v>
          </cell>
          <cell r="C72">
            <v>0</v>
          </cell>
          <cell r="D72" t="str">
            <v>64.00</v>
          </cell>
          <cell r="E72">
            <v>0</v>
          </cell>
          <cell r="F72" t="str">
            <v>-</v>
          </cell>
          <cell r="G72">
            <v>0</v>
          </cell>
          <cell r="H72" t="str">
            <v>64.00</v>
          </cell>
          <cell r="I72">
            <v>0</v>
          </cell>
          <cell r="J72" t="str">
            <v>62.00</v>
          </cell>
          <cell r="K72">
            <v>0</v>
          </cell>
          <cell r="L72" t="str">
            <v>62.00</v>
          </cell>
          <cell r="M72">
            <v>0</v>
          </cell>
          <cell r="N72" t="str">
            <v>-</v>
          </cell>
          <cell r="O72" t="str">
            <v>-</v>
          </cell>
          <cell r="P72">
            <v>0</v>
          </cell>
          <cell r="Q72">
            <v>0</v>
          </cell>
          <cell r="R72">
            <v>0</v>
          </cell>
          <cell r="S72" t="str">
            <v>62.00</v>
          </cell>
          <cell r="T72">
            <v>0</v>
          </cell>
          <cell r="U72" t="str">
            <v>-2.00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PHARMDEKO</v>
          </cell>
          <cell r="C73">
            <v>0</v>
          </cell>
          <cell r="D73" t="str">
            <v>1.50</v>
          </cell>
          <cell r="E73">
            <v>0</v>
          </cell>
          <cell r="F73" t="str">
            <v>-</v>
          </cell>
          <cell r="G73">
            <v>0</v>
          </cell>
          <cell r="H73" t="str">
            <v>1.50</v>
          </cell>
          <cell r="I73">
            <v>0</v>
          </cell>
          <cell r="J73" t="str">
            <v>-</v>
          </cell>
          <cell r="K73">
            <v>0</v>
          </cell>
          <cell r="L73" t="str">
            <v>-</v>
          </cell>
          <cell r="M73">
            <v>0</v>
          </cell>
          <cell r="N73" t="str">
            <v>-</v>
          </cell>
          <cell r="O73" t="str">
            <v>-</v>
          </cell>
          <cell r="P73">
            <v>0</v>
          </cell>
          <cell r="Q73">
            <v>0</v>
          </cell>
          <cell r="R73">
            <v>0</v>
          </cell>
          <cell r="S73" t="str">
            <v>1.50</v>
          </cell>
          <cell r="T73">
            <v>0</v>
          </cell>
          <cell r="U73" t="str">
            <v>-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PORTPAINT</v>
          </cell>
          <cell r="C74">
            <v>0</v>
          </cell>
          <cell r="D74" t="str">
            <v>2.47</v>
          </cell>
          <cell r="E74">
            <v>0</v>
          </cell>
          <cell r="F74" t="str">
            <v>-</v>
          </cell>
          <cell r="G74">
            <v>0</v>
          </cell>
          <cell r="H74" t="str">
            <v>2.47</v>
          </cell>
          <cell r="I74">
            <v>0</v>
          </cell>
          <cell r="J74" t="str">
            <v>-</v>
          </cell>
          <cell r="K74">
            <v>0</v>
          </cell>
          <cell r="L74" t="str">
            <v>-</v>
          </cell>
          <cell r="M74">
            <v>0</v>
          </cell>
          <cell r="N74" t="str">
            <v>-</v>
          </cell>
          <cell r="O74" t="str">
            <v>-</v>
          </cell>
          <cell r="P74">
            <v>0</v>
          </cell>
          <cell r="Q74">
            <v>0</v>
          </cell>
          <cell r="R74">
            <v>0</v>
          </cell>
          <cell r="S74" t="str">
            <v>2.47</v>
          </cell>
          <cell r="T74">
            <v>0</v>
          </cell>
          <cell r="U74" t="str">
            <v>-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PRESCO</v>
          </cell>
          <cell r="C75">
            <v>0</v>
          </cell>
          <cell r="D75" t="str">
            <v>52.00</v>
          </cell>
          <cell r="E75">
            <v>0</v>
          </cell>
          <cell r="F75" t="str">
            <v>-</v>
          </cell>
          <cell r="G75">
            <v>0</v>
          </cell>
          <cell r="H75" t="str">
            <v>52.00</v>
          </cell>
          <cell r="I75">
            <v>0</v>
          </cell>
          <cell r="J75" t="str">
            <v>-</v>
          </cell>
          <cell r="K75">
            <v>0</v>
          </cell>
          <cell r="L75" t="str">
            <v>-</v>
          </cell>
          <cell r="M75">
            <v>0</v>
          </cell>
          <cell r="N75" t="str">
            <v>-</v>
          </cell>
          <cell r="O75" t="str">
            <v>-</v>
          </cell>
          <cell r="P75">
            <v>0</v>
          </cell>
          <cell r="Q75">
            <v>0</v>
          </cell>
          <cell r="R75">
            <v>0</v>
          </cell>
          <cell r="S75" t="str">
            <v>52.00</v>
          </cell>
          <cell r="T75">
            <v>0</v>
          </cell>
          <cell r="U75" t="str">
            <v>-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PRESTIGE</v>
          </cell>
          <cell r="C76">
            <v>0</v>
          </cell>
          <cell r="D76" t="str">
            <v>0.50</v>
          </cell>
          <cell r="E76">
            <v>0</v>
          </cell>
          <cell r="F76" t="str">
            <v>-</v>
          </cell>
          <cell r="G76">
            <v>0</v>
          </cell>
          <cell r="H76" t="str">
            <v>0.50</v>
          </cell>
          <cell r="I76">
            <v>0</v>
          </cell>
          <cell r="J76" t="str">
            <v>-</v>
          </cell>
          <cell r="K76">
            <v>0</v>
          </cell>
          <cell r="L76" t="str">
            <v>-</v>
          </cell>
          <cell r="M76">
            <v>0</v>
          </cell>
          <cell r="N76" t="str">
            <v>-</v>
          </cell>
          <cell r="O76" t="str">
            <v>-</v>
          </cell>
          <cell r="P76">
            <v>0</v>
          </cell>
          <cell r="Q76">
            <v>0</v>
          </cell>
          <cell r="R76">
            <v>0</v>
          </cell>
          <cell r="S76" t="str">
            <v>0.50</v>
          </cell>
          <cell r="T76">
            <v>0</v>
          </cell>
          <cell r="U76" t="str">
            <v>-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PZ</v>
          </cell>
          <cell r="C77">
            <v>0</v>
          </cell>
          <cell r="D77" t="str">
            <v>6.75</v>
          </cell>
          <cell r="E77">
            <v>0</v>
          </cell>
          <cell r="F77" t="str">
            <v>-</v>
          </cell>
          <cell r="G77">
            <v>0</v>
          </cell>
          <cell r="H77" t="str">
            <v>6.75</v>
          </cell>
          <cell r="I77">
            <v>0</v>
          </cell>
          <cell r="J77" t="str">
            <v>6.90</v>
          </cell>
          <cell r="K77">
            <v>0</v>
          </cell>
          <cell r="L77" t="str">
            <v>6.90</v>
          </cell>
          <cell r="M77">
            <v>0</v>
          </cell>
          <cell r="N77" t="str">
            <v>-</v>
          </cell>
          <cell r="O77" t="str">
            <v>-</v>
          </cell>
          <cell r="P77">
            <v>0</v>
          </cell>
          <cell r="Q77">
            <v>0</v>
          </cell>
          <cell r="R77">
            <v>0</v>
          </cell>
          <cell r="S77" t="str">
            <v>6.90</v>
          </cell>
          <cell r="T77">
            <v>0</v>
          </cell>
          <cell r="U77" t="str">
            <v>0.15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REDSTAREX</v>
          </cell>
          <cell r="C78">
            <v>0</v>
          </cell>
          <cell r="D78" t="str">
            <v>4.95</v>
          </cell>
          <cell r="E78">
            <v>0</v>
          </cell>
          <cell r="F78" t="str">
            <v>-</v>
          </cell>
          <cell r="G78">
            <v>0</v>
          </cell>
          <cell r="H78" t="str">
            <v>4.95</v>
          </cell>
          <cell r="I78">
            <v>0</v>
          </cell>
          <cell r="J78" t="str">
            <v>-</v>
          </cell>
          <cell r="K78">
            <v>0</v>
          </cell>
          <cell r="L78" t="str">
            <v>-</v>
          </cell>
          <cell r="M78">
            <v>0</v>
          </cell>
          <cell r="N78" t="str">
            <v>-</v>
          </cell>
          <cell r="O78" t="str">
            <v>-</v>
          </cell>
          <cell r="P78">
            <v>0</v>
          </cell>
          <cell r="Q78">
            <v>0</v>
          </cell>
          <cell r="R78">
            <v>0</v>
          </cell>
          <cell r="S78" t="str">
            <v>4.95</v>
          </cell>
          <cell r="T78">
            <v>0</v>
          </cell>
          <cell r="U78" t="str">
            <v>-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SEPLAT</v>
          </cell>
          <cell r="C79">
            <v>0</v>
          </cell>
          <cell r="D79" t="str">
            <v>530.00</v>
          </cell>
          <cell r="E79">
            <v>0</v>
          </cell>
          <cell r="F79" t="str">
            <v>-</v>
          </cell>
          <cell r="G79">
            <v>0</v>
          </cell>
          <cell r="H79" t="str">
            <v>530.00</v>
          </cell>
          <cell r="I79">
            <v>0</v>
          </cell>
          <cell r="J79" t="str">
            <v>-</v>
          </cell>
          <cell r="K79">
            <v>0</v>
          </cell>
          <cell r="L79" t="str">
            <v>-</v>
          </cell>
          <cell r="M79">
            <v>0</v>
          </cell>
          <cell r="N79" t="str">
            <v>-</v>
          </cell>
          <cell r="O79" t="str">
            <v>-</v>
          </cell>
          <cell r="P79">
            <v>0</v>
          </cell>
          <cell r="Q79">
            <v>0</v>
          </cell>
          <cell r="R79">
            <v>0</v>
          </cell>
          <cell r="S79" t="str">
            <v>530.00</v>
          </cell>
          <cell r="T79">
            <v>0</v>
          </cell>
          <cell r="U79" t="str">
            <v>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SKYAVN</v>
          </cell>
          <cell r="C80">
            <v>0</v>
          </cell>
          <cell r="D80" t="str">
            <v>4.65</v>
          </cell>
          <cell r="E80">
            <v>0</v>
          </cell>
          <cell r="F80" t="str">
            <v>-</v>
          </cell>
          <cell r="G80">
            <v>0</v>
          </cell>
          <cell r="H80" t="str">
            <v>4.65</v>
          </cell>
          <cell r="I80">
            <v>0</v>
          </cell>
          <cell r="J80" t="str">
            <v>-</v>
          </cell>
          <cell r="K80">
            <v>0</v>
          </cell>
          <cell r="L80" t="str">
            <v>-</v>
          </cell>
          <cell r="M80">
            <v>0</v>
          </cell>
          <cell r="N80" t="str">
            <v>-</v>
          </cell>
          <cell r="O80" t="str">
            <v>-</v>
          </cell>
          <cell r="P80">
            <v>0</v>
          </cell>
          <cell r="Q80">
            <v>0</v>
          </cell>
          <cell r="R80">
            <v>0</v>
          </cell>
          <cell r="S80" t="str">
            <v>4.65</v>
          </cell>
          <cell r="T80">
            <v>0</v>
          </cell>
          <cell r="U80" t="str">
            <v>-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SOVRENINS</v>
          </cell>
          <cell r="C81">
            <v>0</v>
          </cell>
          <cell r="D81" t="str">
            <v>0.23</v>
          </cell>
          <cell r="E81">
            <v>0</v>
          </cell>
          <cell r="F81" t="str">
            <v>-</v>
          </cell>
          <cell r="G81">
            <v>0</v>
          </cell>
          <cell r="H81" t="str">
            <v>0.23</v>
          </cell>
          <cell r="I81">
            <v>0</v>
          </cell>
          <cell r="J81" t="str">
            <v>-</v>
          </cell>
          <cell r="K81">
            <v>0</v>
          </cell>
          <cell r="L81" t="str">
            <v>-</v>
          </cell>
          <cell r="M81">
            <v>0</v>
          </cell>
          <cell r="N81" t="str">
            <v>-</v>
          </cell>
          <cell r="O81" t="str">
            <v>-</v>
          </cell>
          <cell r="P81">
            <v>0</v>
          </cell>
          <cell r="Q81">
            <v>0</v>
          </cell>
          <cell r="R81">
            <v>0</v>
          </cell>
          <cell r="S81" t="str">
            <v>0.23</v>
          </cell>
          <cell r="T81">
            <v>0</v>
          </cell>
          <cell r="U81" t="str">
            <v>-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STANBIC</v>
          </cell>
          <cell r="C82">
            <v>0</v>
          </cell>
          <cell r="D82" t="str">
            <v>40.25</v>
          </cell>
          <cell r="E82">
            <v>0</v>
          </cell>
          <cell r="F82" t="str">
            <v>-</v>
          </cell>
          <cell r="G82">
            <v>0</v>
          </cell>
          <cell r="H82" t="str">
            <v>40.25</v>
          </cell>
          <cell r="I82">
            <v>0</v>
          </cell>
          <cell r="J82" t="str">
            <v>-</v>
          </cell>
          <cell r="K82">
            <v>0</v>
          </cell>
          <cell r="L82" t="str">
            <v>-</v>
          </cell>
          <cell r="M82">
            <v>0</v>
          </cell>
          <cell r="N82" t="str">
            <v>-</v>
          </cell>
          <cell r="O82" t="str">
            <v>-</v>
          </cell>
          <cell r="P82">
            <v>0</v>
          </cell>
          <cell r="Q82">
            <v>0</v>
          </cell>
          <cell r="R82">
            <v>0</v>
          </cell>
          <cell r="S82" t="str">
            <v>40.25</v>
          </cell>
          <cell r="T82">
            <v>0</v>
          </cell>
          <cell r="U82" t="str">
            <v>-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STERLNBANK</v>
          </cell>
          <cell r="C83">
            <v>0</v>
          </cell>
          <cell r="D83" t="str">
            <v>2.30</v>
          </cell>
          <cell r="E83">
            <v>0</v>
          </cell>
          <cell r="F83" t="str">
            <v>-</v>
          </cell>
          <cell r="G83">
            <v>0</v>
          </cell>
          <cell r="H83" t="str">
            <v>2.30</v>
          </cell>
          <cell r="I83">
            <v>0</v>
          </cell>
          <cell r="J83" t="str">
            <v>2.30</v>
          </cell>
          <cell r="K83">
            <v>0</v>
          </cell>
          <cell r="L83" t="str">
            <v>2.20</v>
          </cell>
          <cell r="M83">
            <v>0</v>
          </cell>
          <cell r="N83" t="str">
            <v>4.35</v>
          </cell>
          <cell r="O83" t="str">
            <v>-</v>
          </cell>
          <cell r="P83">
            <v>0</v>
          </cell>
          <cell r="Q83">
            <v>0</v>
          </cell>
          <cell r="R83">
            <v>0</v>
          </cell>
          <cell r="S83" t="str">
            <v>2.30</v>
          </cell>
          <cell r="T83">
            <v>0</v>
          </cell>
          <cell r="U83" t="str">
            <v>-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SUNUASSUR</v>
          </cell>
          <cell r="C84">
            <v>0</v>
          </cell>
          <cell r="D84" t="str">
            <v>0.20</v>
          </cell>
          <cell r="E84">
            <v>0</v>
          </cell>
          <cell r="F84" t="str">
            <v>-</v>
          </cell>
          <cell r="G84">
            <v>0</v>
          </cell>
          <cell r="H84" t="str">
            <v>0.20</v>
          </cell>
          <cell r="I84">
            <v>0</v>
          </cell>
          <cell r="J84" t="str">
            <v>-</v>
          </cell>
          <cell r="K84">
            <v>0</v>
          </cell>
          <cell r="L84" t="str">
            <v>-</v>
          </cell>
          <cell r="M84">
            <v>0</v>
          </cell>
          <cell r="N84" t="str">
            <v>-</v>
          </cell>
          <cell r="O84" t="str">
            <v>-</v>
          </cell>
          <cell r="P84">
            <v>0</v>
          </cell>
          <cell r="Q84">
            <v>0</v>
          </cell>
          <cell r="R84">
            <v>0</v>
          </cell>
          <cell r="S84" t="str">
            <v>0.20</v>
          </cell>
          <cell r="T84">
            <v>0</v>
          </cell>
          <cell r="U84" t="str">
            <v>-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TOTAL</v>
          </cell>
          <cell r="C85">
            <v>0</v>
          </cell>
          <cell r="D85" t="str">
            <v>150.00</v>
          </cell>
          <cell r="E85">
            <v>0</v>
          </cell>
          <cell r="F85" t="str">
            <v>-</v>
          </cell>
          <cell r="G85">
            <v>0</v>
          </cell>
          <cell r="H85" t="str">
            <v>150.00</v>
          </cell>
          <cell r="I85">
            <v>0</v>
          </cell>
          <cell r="J85" t="str">
            <v>149.40</v>
          </cell>
          <cell r="K85">
            <v>0</v>
          </cell>
          <cell r="L85" t="str">
            <v>148.00</v>
          </cell>
          <cell r="M85">
            <v>0</v>
          </cell>
          <cell r="N85" t="str">
            <v>0.94</v>
          </cell>
          <cell r="O85" t="str">
            <v>-</v>
          </cell>
          <cell r="P85">
            <v>0</v>
          </cell>
          <cell r="Q85">
            <v>0</v>
          </cell>
          <cell r="R85">
            <v>0</v>
          </cell>
          <cell r="S85" t="str">
            <v>148.00</v>
          </cell>
          <cell r="T85">
            <v>0</v>
          </cell>
          <cell r="U85" t="str">
            <v>-2.00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TOURIST</v>
          </cell>
          <cell r="C86">
            <v>0</v>
          </cell>
          <cell r="D86" t="str">
            <v>3.50</v>
          </cell>
          <cell r="E86">
            <v>0</v>
          </cell>
          <cell r="F86" t="str">
            <v>-</v>
          </cell>
          <cell r="G86">
            <v>0</v>
          </cell>
          <cell r="H86" t="str">
            <v>3.50</v>
          </cell>
          <cell r="I86">
            <v>0</v>
          </cell>
          <cell r="J86" t="str">
            <v>-</v>
          </cell>
          <cell r="K86">
            <v>0</v>
          </cell>
          <cell r="L86" t="str">
            <v>-</v>
          </cell>
          <cell r="M86">
            <v>0</v>
          </cell>
          <cell r="N86" t="str">
            <v>-</v>
          </cell>
          <cell r="O86" t="str">
            <v>-</v>
          </cell>
          <cell r="P86">
            <v>0</v>
          </cell>
          <cell r="Q86">
            <v>0</v>
          </cell>
          <cell r="R86">
            <v>0</v>
          </cell>
          <cell r="S86" t="str">
            <v>3.50</v>
          </cell>
          <cell r="T86">
            <v>0</v>
          </cell>
          <cell r="U86" t="str">
            <v>-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TRANSCORP</v>
          </cell>
          <cell r="C87">
            <v>0</v>
          </cell>
          <cell r="D87" t="str">
            <v>1.09</v>
          </cell>
          <cell r="E87">
            <v>0</v>
          </cell>
          <cell r="F87" t="str">
            <v>-</v>
          </cell>
          <cell r="G87">
            <v>0</v>
          </cell>
          <cell r="H87" t="str">
            <v>1.09</v>
          </cell>
          <cell r="I87">
            <v>0</v>
          </cell>
          <cell r="J87" t="str">
            <v>1.08</v>
          </cell>
          <cell r="K87">
            <v>0</v>
          </cell>
          <cell r="L87" t="str">
            <v>1.04</v>
          </cell>
          <cell r="M87">
            <v>0</v>
          </cell>
          <cell r="N87" t="str">
            <v>3.70</v>
          </cell>
          <cell r="O87" t="str">
            <v>1.07</v>
          </cell>
          <cell r="P87">
            <v>0</v>
          </cell>
          <cell r="Q87">
            <v>0</v>
          </cell>
          <cell r="R87">
            <v>0</v>
          </cell>
          <cell r="S87" t="str">
            <v>1.07</v>
          </cell>
          <cell r="T87">
            <v>0</v>
          </cell>
          <cell r="U87" t="str">
            <v>-0.02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UACN</v>
          </cell>
          <cell r="C88">
            <v>0</v>
          </cell>
          <cell r="D88" t="str">
            <v>6.55</v>
          </cell>
          <cell r="E88">
            <v>0</v>
          </cell>
          <cell r="F88" t="str">
            <v>-</v>
          </cell>
          <cell r="G88">
            <v>0</v>
          </cell>
          <cell r="H88" t="str">
            <v>6.55</v>
          </cell>
          <cell r="I88">
            <v>0</v>
          </cell>
          <cell r="J88" t="str">
            <v>6.30</v>
          </cell>
          <cell r="K88">
            <v>0</v>
          </cell>
          <cell r="L88" t="str">
            <v>6.10</v>
          </cell>
          <cell r="M88">
            <v>0</v>
          </cell>
          <cell r="N88" t="str">
            <v>3.17</v>
          </cell>
          <cell r="O88" t="str">
            <v>-</v>
          </cell>
          <cell r="P88">
            <v>0</v>
          </cell>
          <cell r="Q88">
            <v>0</v>
          </cell>
          <cell r="R88">
            <v>0</v>
          </cell>
          <cell r="S88" t="str">
            <v>6.10</v>
          </cell>
          <cell r="T88">
            <v>0</v>
          </cell>
          <cell r="U88" t="str">
            <v>-0.45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UAC-PROP</v>
          </cell>
          <cell r="C89">
            <v>0</v>
          </cell>
          <cell r="D89" t="str">
            <v>1.40</v>
          </cell>
          <cell r="E89">
            <v>0</v>
          </cell>
          <cell r="F89" t="str">
            <v>-</v>
          </cell>
          <cell r="G89">
            <v>0</v>
          </cell>
          <cell r="H89" t="str">
            <v>1.40</v>
          </cell>
          <cell r="I89">
            <v>0</v>
          </cell>
          <cell r="J89" t="str">
            <v>1.40</v>
          </cell>
          <cell r="K89">
            <v>0</v>
          </cell>
          <cell r="L89" t="str">
            <v>1.40</v>
          </cell>
          <cell r="M89">
            <v>0</v>
          </cell>
          <cell r="N89" t="str">
            <v>-</v>
          </cell>
          <cell r="O89" t="str">
            <v>-</v>
          </cell>
          <cell r="P89">
            <v>0</v>
          </cell>
          <cell r="Q89">
            <v>0</v>
          </cell>
          <cell r="R89">
            <v>0</v>
          </cell>
          <cell r="S89" t="str">
            <v>1.40</v>
          </cell>
          <cell r="T89">
            <v>0</v>
          </cell>
          <cell r="U89" t="str">
            <v>-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UBA</v>
          </cell>
          <cell r="C90">
            <v>0</v>
          </cell>
          <cell r="D90" t="str">
            <v>6.25</v>
          </cell>
          <cell r="E90">
            <v>0</v>
          </cell>
          <cell r="F90" t="str">
            <v>-</v>
          </cell>
          <cell r="G90">
            <v>0</v>
          </cell>
          <cell r="H90" t="str">
            <v>6.25</v>
          </cell>
          <cell r="I90">
            <v>0</v>
          </cell>
          <cell r="J90" t="str">
            <v>6.25</v>
          </cell>
          <cell r="K90">
            <v>0</v>
          </cell>
          <cell r="L90" t="str">
            <v>6.05</v>
          </cell>
          <cell r="M90">
            <v>0</v>
          </cell>
          <cell r="N90" t="str">
            <v>3.20</v>
          </cell>
          <cell r="O90" t="str">
            <v>6.10</v>
          </cell>
          <cell r="P90">
            <v>0</v>
          </cell>
          <cell r="Q90">
            <v>0</v>
          </cell>
          <cell r="R90">
            <v>0</v>
          </cell>
          <cell r="S90" t="str">
            <v>6.10</v>
          </cell>
          <cell r="T90">
            <v>0</v>
          </cell>
          <cell r="U90" t="str">
            <v>-0.15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UBN</v>
          </cell>
          <cell r="C91">
            <v>0</v>
          </cell>
          <cell r="D91" t="str">
            <v>7.00</v>
          </cell>
          <cell r="E91">
            <v>0</v>
          </cell>
          <cell r="F91" t="str">
            <v>-</v>
          </cell>
          <cell r="G91">
            <v>0</v>
          </cell>
          <cell r="H91" t="str">
            <v>7.00</v>
          </cell>
          <cell r="I91">
            <v>0</v>
          </cell>
          <cell r="J91" t="str">
            <v>7.00</v>
          </cell>
          <cell r="K91">
            <v>0</v>
          </cell>
          <cell r="L91" t="str">
            <v>7.00</v>
          </cell>
          <cell r="M91">
            <v>0</v>
          </cell>
          <cell r="N91" t="str">
            <v>-</v>
          </cell>
          <cell r="O91" t="str">
            <v>-</v>
          </cell>
          <cell r="P91">
            <v>0</v>
          </cell>
          <cell r="Q91">
            <v>0</v>
          </cell>
          <cell r="R91">
            <v>0</v>
          </cell>
          <cell r="S91" t="str">
            <v>7.00</v>
          </cell>
          <cell r="T91">
            <v>0</v>
          </cell>
          <cell r="U91" t="str">
            <v>-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UCAP</v>
          </cell>
          <cell r="C92">
            <v>0</v>
          </cell>
          <cell r="D92" t="str">
            <v>2.30</v>
          </cell>
          <cell r="E92">
            <v>0</v>
          </cell>
          <cell r="F92" t="str">
            <v>-</v>
          </cell>
          <cell r="G92">
            <v>0</v>
          </cell>
          <cell r="H92" t="str">
            <v>2.30</v>
          </cell>
          <cell r="I92">
            <v>0</v>
          </cell>
          <cell r="J92" t="str">
            <v>2.30</v>
          </cell>
          <cell r="K92">
            <v>0</v>
          </cell>
          <cell r="L92" t="str">
            <v>2.30</v>
          </cell>
          <cell r="M92">
            <v>0</v>
          </cell>
          <cell r="N92" t="str">
            <v>-</v>
          </cell>
          <cell r="O92" t="str">
            <v>-</v>
          </cell>
          <cell r="P92">
            <v>0</v>
          </cell>
          <cell r="Q92">
            <v>0</v>
          </cell>
          <cell r="R92">
            <v>0</v>
          </cell>
          <cell r="S92" t="str">
            <v>2.30</v>
          </cell>
          <cell r="T92">
            <v>0</v>
          </cell>
          <cell r="U92" t="str">
            <v>-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UNILEVER</v>
          </cell>
          <cell r="C93">
            <v>0</v>
          </cell>
          <cell r="D93" t="str">
            <v>30.70</v>
          </cell>
          <cell r="E93">
            <v>0</v>
          </cell>
          <cell r="F93" t="str">
            <v>-</v>
          </cell>
          <cell r="G93">
            <v>0</v>
          </cell>
          <cell r="H93" t="str">
            <v>30.70</v>
          </cell>
          <cell r="I93">
            <v>0</v>
          </cell>
          <cell r="J93" t="str">
            <v>32.00</v>
          </cell>
          <cell r="K93">
            <v>0</v>
          </cell>
          <cell r="L93" t="str">
            <v>32.00</v>
          </cell>
          <cell r="M93">
            <v>0</v>
          </cell>
          <cell r="N93" t="str">
            <v>-</v>
          </cell>
          <cell r="O93" t="str">
            <v>-</v>
          </cell>
          <cell r="P93">
            <v>0</v>
          </cell>
          <cell r="Q93">
            <v>0</v>
          </cell>
          <cell r="R93">
            <v>0</v>
          </cell>
          <cell r="S93" t="str">
            <v>32.00</v>
          </cell>
          <cell r="T93">
            <v>0</v>
          </cell>
          <cell r="U93" t="str">
            <v>1.30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UNIONDAC</v>
          </cell>
          <cell r="C94">
            <v>0</v>
          </cell>
          <cell r="D94" t="str">
            <v>0.24</v>
          </cell>
          <cell r="E94">
            <v>0</v>
          </cell>
          <cell r="F94" t="str">
            <v>-</v>
          </cell>
          <cell r="G94">
            <v>0</v>
          </cell>
          <cell r="H94" t="str">
            <v>0.24</v>
          </cell>
          <cell r="I94">
            <v>0</v>
          </cell>
          <cell r="J94" t="str">
            <v>0.24</v>
          </cell>
          <cell r="K94">
            <v>0</v>
          </cell>
          <cell r="L94" t="str">
            <v>0.24</v>
          </cell>
          <cell r="M94">
            <v>0</v>
          </cell>
          <cell r="N94" t="str">
            <v>-</v>
          </cell>
          <cell r="O94" t="str">
            <v>-</v>
          </cell>
          <cell r="P94">
            <v>0</v>
          </cell>
          <cell r="Q94">
            <v>0</v>
          </cell>
          <cell r="R94">
            <v>0</v>
          </cell>
          <cell r="S94" t="str">
            <v>0.24</v>
          </cell>
          <cell r="T94">
            <v>0</v>
          </cell>
          <cell r="U94" t="str">
            <v>-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UNITYBNK</v>
          </cell>
          <cell r="C95">
            <v>0</v>
          </cell>
          <cell r="D95" t="str">
            <v>0.65</v>
          </cell>
          <cell r="E95">
            <v>0</v>
          </cell>
          <cell r="F95" t="str">
            <v>-</v>
          </cell>
          <cell r="G95">
            <v>0</v>
          </cell>
          <cell r="H95" t="str">
            <v>0.65</v>
          </cell>
          <cell r="I95">
            <v>0</v>
          </cell>
          <cell r="J95" t="str">
            <v>0.65</v>
          </cell>
          <cell r="K95">
            <v>0</v>
          </cell>
          <cell r="L95" t="str">
            <v>0.60</v>
          </cell>
          <cell r="M95">
            <v>0</v>
          </cell>
          <cell r="N95" t="str">
            <v>7.69</v>
          </cell>
          <cell r="O95" t="str">
            <v>-</v>
          </cell>
          <cell r="P95">
            <v>0</v>
          </cell>
          <cell r="Q95">
            <v>0</v>
          </cell>
          <cell r="R95">
            <v>0</v>
          </cell>
          <cell r="S95" t="str">
            <v>0.60</v>
          </cell>
          <cell r="T95">
            <v>0</v>
          </cell>
          <cell r="U95" t="str">
            <v>-0.05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UPL</v>
          </cell>
          <cell r="C96">
            <v>0</v>
          </cell>
          <cell r="D96" t="str">
            <v>1.85</v>
          </cell>
          <cell r="E96">
            <v>0</v>
          </cell>
          <cell r="F96" t="str">
            <v>-</v>
          </cell>
          <cell r="G96">
            <v>0</v>
          </cell>
          <cell r="H96" t="str">
            <v>1.85</v>
          </cell>
          <cell r="I96">
            <v>0</v>
          </cell>
          <cell r="J96" t="str">
            <v>1.84</v>
          </cell>
          <cell r="K96">
            <v>0</v>
          </cell>
          <cell r="L96" t="str">
            <v>1.84</v>
          </cell>
          <cell r="M96">
            <v>0</v>
          </cell>
          <cell r="N96" t="str">
            <v>-</v>
          </cell>
          <cell r="O96" t="str">
            <v>-</v>
          </cell>
          <cell r="P96">
            <v>0</v>
          </cell>
          <cell r="Q96">
            <v>0</v>
          </cell>
          <cell r="R96">
            <v>0</v>
          </cell>
          <cell r="S96" t="str">
            <v>1.84</v>
          </cell>
          <cell r="T96">
            <v>0</v>
          </cell>
          <cell r="U96" t="str">
            <v>-0.01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VERITASKAP</v>
          </cell>
          <cell r="C97">
            <v>0</v>
          </cell>
          <cell r="D97" t="str">
            <v>0.20</v>
          </cell>
          <cell r="E97">
            <v>0</v>
          </cell>
          <cell r="F97" t="str">
            <v>-</v>
          </cell>
          <cell r="G97">
            <v>0</v>
          </cell>
          <cell r="H97" t="str">
            <v>0.20</v>
          </cell>
          <cell r="I97">
            <v>0</v>
          </cell>
          <cell r="J97" t="str">
            <v>0.20</v>
          </cell>
          <cell r="K97">
            <v>0</v>
          </cell>
          <cell r="L97" t="str">
            <v>0.20</v>
          </cell>
          <cell r="M97">
            <v>0</v>
          </cell>
          <cell r="N97" t="str">
            <v>-</v>
          </cell>
          <cell r="O97" t="str">
            <v>-</v>
          </cell>
          <cell r="P97">
            <v>0</v>
          </cell>
          <cell r="Q97">
            <v>0</v>
          </cell>
          <cell r="R97">
            <v>0</v>
          </cell>
          <cell r="S97" t="str">
            <v>0.20</v>
          </cell>
          <cell r="T97">
            <v>0</v>
          </cell>
          <cell r="U97" t="str">
            <v>-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VITAFOAM</v>
          </cell>
          <cell r="C98">
            <v>0</v>
          </cell>
          <cell r="D98" t="str">
            <v>3.84</v>
          </cell>
          <cell r="E98">
            <v>0</v>
          </cell>
          <cell r="F98" t="str">
            <v>-</v>
          </cell>
          <cell r="G98">
            <v>0</v>
          </cell>
          <cell r="H98" t="str">
            <v>3.84</v>
          </cell>
          <cell r="I98">
            <v>0</v>
          </cell>
          <cell r="J98" t="str">
            <v>-</v>
          </cell>
          <cell r="K98">
            <v>0</v>
          </cell>
          <cell r="L98" t="str">
            <v>-</v>
          </cell>
          <cell r="M98">
            <v>0</v>
          </cell>
          <cell r="N98" t="str">
            <v>-</v>
          </cell>
          <cell r="O98" t="str">
            <v>-</v>
          </cell>
          <cell r="P98">
            <v>0</v>
          </cell>
          <cell r="Q98">
            <v>0</v>
          </cell>
          <cell r="R98">
            <v>0</v>
          </cell>
          <cell r="S98" t="str">
            <v>3.84</v>
          </cell>
          <cell r="T98">
            <v>0</v>
          </cell>
          <cell r="U98" t="str">
            <v>-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WAPCO</v>
          </cell>
          <cell r="C99">
            <v>0</v>
          </cell>
          <cell r="D99" t="str">
            <v>12.50</v>
          </cell>
          <cell r="E99">
            <v>0</v>
          </cell>
          <cell r="F99" t="str">
            <v>-</v>
          </cell>
          <cell r="G99">
            <v>0</v>
          </cell>
          <cell r="H99" t="str">
            <v>12.50</v>
          </cell>
          <cell r="I99">
            <v>0</v>
          </cell>
          <cell r="J99" t="str">
            <v>13.30</v>
          </cell>
          <cell r="K99">
            <v>0</v>
          </cell>
          <cell r="L99" t="str">
            <v>12.55</v>
          </cell>
          <cell r="M99">
            <v>0</v>
          </cell>
          <cell r="N99" t="str">
            <v>5.64</v>
          </cell>
          <cell r="O99" t="str">
            <v>13.25</v>
          </cell>
          <cell r="P99">
            <v>0</v>
          </cell>
          <cell r="Q99">
            <v>0</v>
          </cell>
          <cell r="R99">
            <v>0</v>
          </cell>
          <cell r="S99" t="str">
            <v>13.25</v>
          </cell>
          <cell r="T99">
            <v>0</v>
          </cell>
          <cell r="U99" t="str">
            <v>0.75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WAPIC</v>
          </cell>
          <cell r="C100">
            <v>0</v>
          </cell>
          <cell r="D100" t="str">
            <v>0.43</v>
          </cell>
          <cell r="E100">
            <v>0</v>
          </cell>
          <cell r="F100" t="str">
            <v>-</v>
          </cell>
          <cell r="G100">
            <v>0</v>
          </cell>
          <cell r="H100" t="str">
            <v>0.43</v>
          </cell>
          <cell r="I100">
            <v>0</v>
          </cell>
          <cell r="J100" t="str">
            <v>0.47</v>
          </cell>
          <cell r="K100">
            <v>0</v>
          </cell>
          <cell r="L100" t="str">
            <v>0.43</v>
          </cell>
          <cell r="M100">
            <v>0</v>
          </cell>
          <cell r="N100" t="str">
            <v>8.51</v>
          </cell>
          <cell r="O100" t="str">
            <v>0.47</v>
          </cell>
          <cell r="P100">
            <v>0</v>
          </cell>
          <cell r="Q100">
            <v>0</v>
          </cell>
          <cell r="R100">
            <v>0</v>
          </cell>
          <cell r="S100" t="str">
            <v>0.47</v>
          </cell>
          <cell r="T100">
            <v>0</v>
          </cell>
          <cell r="U100" t="str">
            <v>0.04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WEMABANK</v>
          </cell>
          <cell r="C101">
            <v>0</v>
          </cell>
          <cell r="D101" t="str">
            <v>0.65</v>
          </cell>
          <cell r="E101">
            <v>0</v>
          </cell>
          <cell r="F101" t="str">
            <v>-</v>
          </cell>
          <cell r="G101">
            <v>0</v>
          </cell>
          <cell r="H101" t="str">
            <v>0.65</v>
          </cell>
          <cell r="I101">
            <v>0</v>
          </cell>
          <cell r="J101" t="str">
            <v>0.65</v>
          </cell>
          <cell r="K101">
            <v>0</v>
          </cell>
          <cell r="L101" t="str">
            <v>0.64</v>
          </cell>
          <cell r="M101">
            <v>0</v>
          </cell>
          <cell r="N101" t="str">
            <v>1.54</v>
          </cell>
          <cell r="O101" t="str">
            <v>-</v>
          </cell>
          <cell r="P101">
            <v>0</v>
          </cell>
          <cell r="Q101">
            <v>0</v>
          </cell>
          <cell r="R101">
            <v>0</v>
          </cell>
          <cell r="S101" t="str">
            <v>0.64</v>
          </cell>
          <cell r="T101">
            <v>0</v>
          </cell>
          <cell r="U101" t="str">
            <v>-0.01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ZENITHBANK</v>
          </cell>
          <cell r="C102">
            <v>0</v>
          </cell>
          <cell r="D102" t="str">
            <v>19.45</v>
          </cell>
          <cell r="E102">
            <v>0</v>
          </cell>
          <cell r="F102" t="str">
            <v>-</v>
          </cell>
          <cell r="G102">
            <v>0</v>
          </cell>
          <cell r="H102" t="str">
            <v>19.45</v>
          </cell>
          <cell r="I102">
            <v>0</v>
          </cell>
          <cell r="J102" t="str">
            <v>19.70</v>
          </cell>
          <cell r="K102">
            <v>0</v>
          </cell>
          <cell r="L102" t="str">
            <v>19.00</v>
          </cell>
          <cell r="M102">
            <v>0</v>
          </cell>
          <cell r="N102" t="str">
            <v>3.55</v>
          </cell>
          <cell r="O102" t="str">
            <v>19.25</v>
          </cell>
          <cell r="P102">
            <v>0</v>
          </cell>
          <cell r="Q102">
            <v>0</v>
          </cell>
          <cell r="R102">
            <v>0</v>
          </cell>
          <cell r="S102" t="str">
            <v>19.25</v>
          </cell>
          <cell r="T102">
            <v>0</v>
          </cell>
          <cell r="U102" t="str">
            <v>-0.20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 t="str">
            <v>Total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>
            <v>0</v>
          </cell>
          <cell r="C106" t="str">
            <v>COMPANY</v>
          </cell>
          <cell r="D106">
            <v>0</v>
          </cell>
          <cell r="E106" t="str">
            <v>PCLOSE</v>
          </cell>
          <cell r="F106">
            <v>0</v>
          </cell>
          <cell r="G106" t="str">
            <v>OPEN</v>
          </cell>
          <cell r="H106">
            <v>0</v>
          </cell>
          <cell r="I106" t="str">
            <v>HIGH</v>
          </cell>
          <cell r="J106">
            <v>0</v>
          </cell>
          <cell r="K106" t="str">
            <v>LOW</v>
          </cell>
          <cell r="L106">
            <v>0</v>
          </cell>
          <cell r="M106" t="str">
            <v>%SPREAD</v>
          </cell>
          <cell r="N106">
            <v>0</v>
          </cell>
          <cell r="O106">
            <v>0</v>
          </cell>
          <cell r="P106" t="str">
            <v>CLOSE</v>
          </cell>
          <cell r="Q106">
            <v>0</v>
          </cell>
          <cell r="R106" t="str">
            <v>CHANGE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 t="str">
            <v>%CHANGE</v>
          </cell>
          <cell r="Y106">
            <v>0</v>
          </cell>
        </row>
        <row r="107">
          <cell r="B107">
            <v>0</v>
          </cell>
          <cell r="C107" t="str">
            <v>VETGRIF30</v>
          </cell>
          <cell r="D107">
            <v>0</v>
          </cell>
          <cell r="E107" t="str">
            <v>13.99</v>
          </cell>
          <cell r="F107">
            <v>0</v>
          </cell>
          <cell r="G107" t="str">
            <v>13.99</v>
          </cell>
          <cell r="H107">
            <v>0</v>
          </cell>
          <cell r="I107" t="str">
            <v>15.30</v>
          </cell>
          <cell r="J107">
            <v>0</v>
          </cell>
          <cell r="K107" t="str">
            <v>13.01</v>
          </cell>
          <cell r="L107">
            <v>0</v>
          </cell>
          <cell r="M107" t="str">
            <v>14.97</v>
          </cell>
          <cell r="N107">
            <v>0</v>
          </cell>
          <cell r="O107">
            <v>0</v>
          </cell>
          <cell r="P107" t="str">
            <v>13.01</v>
          </cell>
          <cell r="Q107">
            <v>0</v>
          </cell>
          <cell r="R107" t="str">
            <v>-0.98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 t="str">
            <v>-7.01</v>
          </cell>
          <cell r="Y107">
            <v>0</v>
          </cell>
        </row>
        <row r="108">
          <cell r="B108">
            <v>0</v>
          </cell>
          <cell r="C108" t="str">
            <v>Total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 xml:space="preserve">Page 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workbookViewId="0">
      <selection activeCell="C10" sqref="C10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BOCGAS</v>
      </c>
      <c r="C3" s="13">
        <f>VLOOKUP(B3,'Daily Report'!$N:$AB,MATCH(C$2,'Daily Report'!$N$3:$AB$3,0),FALSE)</f>
        <v>9.9273607748184167E-2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WAPIC</v>
      </c>
      <c r="C4" s="17">
        <f>VLOOKUP(B4,'Daily Report'!$N:$AB,MATCH(C$2,'Daily Report'!$N$3:$AB$3,0),FALSE)</f>
        <v>9.3023255813953432E-2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OANDO</v>
      </c>
      <c r="C5" s="17">
        <f>VLOOKUP(B5,'Daily Report'!$N:$AB,MATCH(C$2,'Daily Report'!$N$3:$AB$3,0),FALSE)</f>
        <v>8.2191780821917915E-2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CILEASING</v>
      </c>
      <c r="C6" s="17">
        <f>VLOOKUP(B6,'Daily Report'!$N:$AB,MATCH(C$2,'Daily Report'!$N$3:$AB$3,0),FALSE)</f>
        <v>8.0550098231827238E-2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WAPCO</v>
      </c>
      <c r="C7" s="17">
        <f>VLOOKUP(B7,'Daily Report'!$N:$AB,MATCH(C$2,'Daily Report'!$N$3:$AB$3,0),FALSE)</f>
        <v>6.0000000000000053E-2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UNILEVER</v>
      </c>
      <c r="C8" s="17">
        <f>VLOOKUP(B8,'Daily Report'!$N:$AB,MATCH(C$2,'Daily Report'!$N$3:$AB$3,0),FALSE)</f>
        <v>4.2345276872964188E-2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CCNN</v>
      </c>
      <c r="C9" s="17">
        <f>VLOOKUP(B9,'Daily Report'!$N:$AB,MATCH(C$2,'Daily Report'!$N$3:$AB$3,0),FALSE)</f>
        <v>3.5714285714285809E-2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DANGSUGAR</v>
      </c>
      <c r="C10" s="17">
        <f>VLOOKUP(B10,'Daily Report'!$N:$AB,MATCH(C$2,'Daily Report'!$N$3:$AB$3,0),FALSE)</f>
        <v>2.8037383177570208E-2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PZ</v>
      </c>
      <c r="C11" s="17">
        <f>VLOOKUP(B11,'Daily Report'!$N:$AB,MATCH(C$2,'Daily Report'!$N$3:$AB$3,0),FALSE)</f>
        <v>2.2222222222222365E-2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ACCESS</v>
      </c>
      <c r="C12" s="20">
        <f>VLOOKUP(B12,'Daily Report'!$N:$AB,MATCH(C$2,'Daily Report'!$N$3:$AB$3,0),FALSE)</f>
        <v>1.538461538461533E-2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0.97488909444213812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0.14541818181818184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5.9527709896050132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CUTIX</v>
      </c>
      <c r="K16" s="17">
        <f>VLOOKUP(J16,'Daily Report'!$N:$AB,MATCH(K$14,'Daily Report'!$N$3:$AB$3,0),FALSE)</f>
        <v>0.14183333333333337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5.2970966904493952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2.1529510472428135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UBA</v>
      </c>
      <c r="K17" s="17">
        <f>VLOOKUP(J17,'Daily Report'!$N:$AB,MATCH(K$14,'Daily Report'!$N$3:$AB$3,0),FALSE)</f>
        <v>0.13937704918032787</v>
      </c>
      <c r="L17" s="18" t="str">
        <f>VLOOKUP($A5,'Daily Report'!L:$AU,MATCH(M$14,'Daily Report'!$M$3:$XFD$3,0)-12,FALSE)</f>
        <v>MBENEFIT</v>
      </c>
      <c r="M17" s="17">
        <f>VLOOKUP(L17,'Daily Report'!$N:$AB,MATCH(M$14,'Daily Report'!$N$3:$AB$3,0),FALSE)</f>
        <v>4.8769330987451038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ACCESS</v>
      </c>
      <c r="G18" s="24">
        <f>VLOOKUP(F18,'Daily Report'!$N:$AB,MATCH(G$14,'Daily Report'!$N$3:$AB$3,0),FALSE)</f>
        <v>2.3510066340738822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TOTAL</v>
      </c>
      <c r="K18" s="17">
        <f>VLOOKUP(J18,'Daily Report'!$N:$AB,MATCH(K$14,'Daily Report'!$N$3:$AB$3,0),FALSE)</f>
        <v>0.11481891891891893</v>
      </c>
      <c r="L18" s="18" t="str">
        <f>VLOOKUP($A6,'Daily Report'!L:$AU,MATCH(M$14,'Daily Report'!$M$3:$XFD$3,0)-12,FALSE)</f>
        <v>CILEASING</v>
      </c>
      <c r="M18" s="17">
        <f>VLOOKUP(L18,'Daily Report'!$N:$AB,MATCH(M$14,'Daily Report'!$N$3:$AB$3,0),FALSE)</f>
        <v>4.6638829408474569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FIDELITYBK</v>
      </c>
      <c r="G19" s="24">
        <f>VLOOKUP(F19,'Daily Report'!$N:$AB,MATCH(G$14,'Daily Report'!$N$3:$AB$3,0),FALSE)</f>
        <v>2.3919244222242617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DANGSUGAR</v>
      </c>
      <c r="K19" s="17">
        <f>VLOOKUP(J19,'Daily Report'!$N:$AB,MATCH(K$14,'Daily Report'!$N$3:$AB$3,0),FALSE)</f>
        <v>0.11408181818181817</v>
      </c>
      <c r="L19" s="18" t="str">
        <f>VLOOKUP($A7,'Daily Report'!L:$AU,MATCH(M$14,'Daily Report'!$M$3:$XFD$3,0)-12,FALSE)</f>
        <v>HONYFLOUR</v>
      </c>
      <c r="M19" s="17">
        <f>VLOOKUP(L19,'Daily Report'!$N:$AB,MATCH(M$14,'Daily Report'!$N$3:$AB$3,0),FALSE)</f>
        <v>4.6397049704652069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UBA</v>
      </c>
      <c r="G20" s="24">
        <f>VLOOKUP(F20,'Daily Report'!$N:$AB,MATCH(G$14,'Daily Report'!$N$3:$AB$3,0),FALSE)</f>
        <v>2.4242968181943372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WAPCO</v>
      </c>
      <c r="K20" s="17">
        <f>VLOOKUP(J20,'Daily Report'!$N:$AB,MATCH(K$14,'Daily Report'!$N$3:$AB$3,0),FALSE)</f>
        <v>0.10995283018867924</v>
      </c>
      <c r="L20" s="18" t="str">
        <f>VLOOKUP($A8,'Daily Report'!L:$AU,MATCH(M$14,'Daily Report'!$M$3:$XFD$3,0)-12,FALSE)</f>
        <v>IKEJAHOTEL</v>
      </c>
      <c r="M20" s="17">
        <f>VLOOKUP(L20,'Daily Report'!$N:$AB,MATCH(M$14,'Daily Report'!$N$3:$AB$3,0),FALSE)</f>
        <v>4.5330551320389292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CILEASING</v>
      </c>
      <c r="G21" s="24">
        <f>VLOOKUP(F21,'Daily Report'!$N:$AB,MATCH(G$14,'Daily Report'!$N$3:$AB$3,0),FALSE)</f>
        <v>2.5269995137786045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ETERNA</v>
      </c>
      <c r="K21" s="17">
        <f>VLOOKUP(J21,'Daily Report'!$N:$AB,MATCH(K$14,'Daily Report'!$N$3:$AB$3,0),FALSE)</f>
        <v>0.10954520547945205</v>
      </c>
      <c r="L21" s="18" t="str">
        <f>VLOOKUP($A9,'Daily Report'!L:$AU,MATCH(M$14,'Daily Report'!$M$3:$XFD$3,0)-12,FALSE)</f>
        <v>UNIONDAC</v>
      </c>
      <c r="M21" s="17">
        <f>VLOOKUP(L21,'Daily Report'!$N:$AB,MATCH(M$14,'Daily Report'!$N$3:$AB$3,0),FALSE)</f>
        <v>4.278934177090191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ETERNA</v>
      </c>
      <c r="G22" s="24">
        <f>VLOOKUP(F22,'Daily Report'!$N:$AB,MATCH(G$14,'Daily Report'!$N$3:$AB$3,0),FALSE)</f>
        <v>2.5804003653820589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UACN</v>
      </c>
      <c r="K22" s="17">
        <f>VLOOKUP(J22,'Daily Report'!$N:$AB,MATCH(K$14,'Daily Report'!$N$3:$AB$3,0),FALSE)</f>
        <v>0.10649180327868853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3.8320325246628242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UNIONDAC</v>
      </c>
      <c r="G23" s="24">
        <f>VLOOKUP(F23,'Daily Report'!$N:$AB,MATCH(G$14,'Daily Report'!$N$3:$AB$3,0),FALSE)</f>
        <v>2.947953646110637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LEARNAFRCA</v>
      </c>
      <c r="K23" s="17">
        <f>VLOOKUP(J23,'Daily Report'!$N:$AB,MATCH(K$14,'Daily Report'!$N$3:$AB$3,0),FALSE)</f>
        <v>0.10373259259259258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3.330713630505052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ZENITHBANK</v>
      </c>
      <c r="G24" s="25">
        <f>VLOOKUP(F24,'Daily Report'!$N:$AB,MATCH(G$14,'Daily Report'!$N$3:$AB$3,0),FALSE)</f>
        <v>3.4112883746425777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JBERGER</v>
      </c>
      <c r="K24" s="20">
        <f>VLOOKUP(J24,'Daily Report'!$N:$AB,MATCH(K$14,'Daily Report'!$N$3:$AB$3,0),FALSE)</f>
        <v>0.10076441102756893</v>
      </c>
      <c r="L24" s="21" t="str">
        <f>VLOOKUP($A12,'Daily Report'!L:$AU,MATCH(M$14,'Daily Report'!$M$3:$XFD$3,0)-12,FALSE)</f>
        <v>ACCESS</v>
      </c>
      <c r="M24" s="20">
        <f>VLOOKUP(L24,'Daily Report'!$N:$AB,MATCH(M$14,'Daily Report'!$N$3:$AB$3,0),FALSE)</f>
        <v>2.7728941901325523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W8" sqref="W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03/07/2019 14:39:53.053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58</v>
      </c>
      <c r="L5" s="28">
        <f>IFERROR(_xlfn.RANK.AVG(AA5,AA$5:AA$92,0),"")</f>
        <v>50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61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58</v>
      </c>
      <c r="L6" s="28">
        <f t="shared" ref="L6:L37" si="6">IFERROR(_xlfn.RANK.AVG(AA6,AA$5:AA$92,0),"")</f>
        <v>64</v>
      </c>
      <c r="M6" s="28"/>
      <c r="N6" s="33" t="s">
        <v>19</v>
      </c>
      <c r="O6" s="55" t="str">
        <f>IFERROR(VLOOKUP(N6,'[1]Valuation Sheet'!$B:$W,7,FALSE),"")</f>
        <v>0.47</v>
      </c>
      <c r="P6" s="51">
        <f>IFERROR(VLOOKUP(N6,'[1]Price List'!$B:$Y,MATCH("CLOSE",'[1]Price List'!$6:$6,0)-1,FALSE)/VLOOKUP(N6,'[1]Price List'!$B:$D,MATCH("PCLOSE",'[1]Price List'!$6:$6,0)-1,FALSE)-1,"")</f>
        <v>-7.8431372549019662E-2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-0.67713743482277056</v>
      </c>
      <c r="AB6" s="59">
        <f>IFERROR(VLOOKUP(N6,'[1]Valuation Sheet'!$B:$W,17,FALSE),"")</f>
        <v>-0.13542748696455409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59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44</v>
      </c>
      <c r="J7" s="28">
        <f t="shared" si="4"/>
        <v>33</v>
      </c>
      <c r="K7" s="28">
        <f t="shared" si="5"/>
        <v>32</v>
      </c>
      <c r="L7" s="28">
        <f t="shared" si="6"/>
        <v>52</v>
      </c>
      <c r="M7" s="28"/>
      <c r="N7" s="33" t="s">
        <v>20</v>
      </c>
      <c r="O7" s="55" t="str">
        <f>IFERROR(VLOOKUP(N7,'[1]Valuation Sheet'!$B:$W,7,FALSE),"")</f>
        <v>62.00</v>
      </c>
      <c r="P7" s="51">
        <f>IFERROR(VLOOKUP(N7,'[1]Price List'!$B:$Y,MATCH("CLOSE",'[1]Price List'!$6:$6,0)-1,FALSE)/VLOOKUP(N7,'[1]Price List'!$B:$D,MATCH("PCLOSE",'[1]Price List'!$6:$6,0)-1,FALSE)-1,"")</f>
        <v>-3.125E-2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9.2572343727913093</v>
      </c>
      <c r="Y7" s="51">
        <f t="shared" si="8"/>
        <v>0.15972459173785744</v>
      </c>
      <c r="Z7" s="52">
        <f t="shared" si="0"/>
        <v>4.8419354838709676E-2</v>
      </c>
      <c r="AA7" s="58">
        <f>IFERROR(VLOOKUP(N7,'[1]Valuation Sheet'!$B:$W,21,FALSE),"")</f>
        <v>-0.12545006802868097</v>
      </c>
      <c r="AB7" s="59">
        <f>IFERROR(VLOOKUP(N7,'[1]Valuation Sheet'!$B:$W,17,FALSE),"")</f>
        <v>-2.509001360573615E-2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30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12</v>
      </c>
      <c r="J8" s="28">
        <f t="shared" si="4"/>
        <v>35</v>
      </c>
      <c r="K8" s="28">
        <f t="shared" si="5"/>
        <v>39</v>
      </c>
      <c r="L8" s="28">
        <f t="shared" si="6"/>
        <v>21</v>
      </c>
      <c r="M8" s="28"/>
      <c r="N8" s="33" t="s">
        <v>21</v>
      </c>
      <c r="O8" s="55" t="str">
        <f>IFERROR(VLOOKUP(N8,'[1]Valuation Sheet'!$B:$W,7,FALSE),"")</f>
        <v>52.00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3.4209358052800227</v>
      </c>
      <c r="Y8" s="51">
        <f t="shared" si="8"/>
        <v>0.15715351190476193</v>
      </c>
      <c r="Z8" s="52">
        <f t="shared" si="0"/>
        <v>3.8446153846153845E-2</v>
      </c>
      <c r="AA8" s="58">
        <f>IFERROR(VLOOKUP(N8,'[1]Valuation Sheet'!$B:$W,21,FALSE),"")</f>
        <v>1.4828298178806869</v>
      </c>
      <c r="AB8" s="59">
        <f>IFERROR(VLOOKUP(N8,'[1]Valuation Sheet'!$B:$W,17,FALSE),"")</f>
        <v>0.29656596357613707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50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30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35</v>
      </c>
      <c r="J10" s="28">
        <f t="shared" si="4"/>
        <v>42</v>
      </c>
      <c r="K10" s="28">
        <f t="shared" si="5"/>
        <v>20</v>
      </c>
      <c r="L10" s="28">
        <f t="shared" si="6"/>
        <v>35</v>
      </c>
      <c r="M10" s="28"/>
      <c r="N10" s="33" t="s">
        <v>23</v>
      </c>
      <c r="O10" s="55" t="str">
        <f>IFERROR(VLOOKUP(N10,'[1]Valuation Sheet'!$B:$W,7,FALSE),"")</f>
        <v>3.20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6.6775936126367359</v>
      </c>
      <c r="Y10" s="51">
        <f t="shared" si="8"/>
        <v>0.13218728657735768</v>
      </c>
      <c r="Z10" s="52">
        <f t="shared" si="0"/>
        <v>7.8093749999999976E-2</v>
      </c>
      <c r="AA10" s="58">
        <f>IFERROR(VLOOKUP(N10,'[1]Valuation Sheet'!$B:$W,21,FALSE),"")</f>
        <v>0.56609001407572657</v>
      </c>
      <c r="AB10" s="59">
        <f>IFERROR(VLOOKUP(N10,'[1]Valuation Sheet'!$B:$W,17,FALSE),"")</f>
        <v>0.11321800281514527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50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10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4</v>
      </c>
      <c r="J12" s="28">
        <f t="shared" si="4"/>
        <v>8</v>
      </c>
      <c r="K12" s="28">
        <f t="shared" si="5"/>
        <v>23</v>
      </c>
      <c r="L12" s="28">
        <f t="shared" si="6"/>
        <v>10</v>
      </c>
      <c r="M12" s="28"/>
      <c r="N12" s="33" t="s">
        <v>25</v>
      </c>
      <c r="O12" s="55" t="str">
        <f>IFERROR(VLOOKUP(N12,'[1]Valuation Sheet'!$B:$W,7,FALSE),"")</f>
        <v>6.60</v>
      </c>
      <c r="P12" s="51">
        <f>IFERROR(VLOOKUP(N12,'[1]Price List'!$B:$Y,MATCH("CLOSE",'[1]Price List'!$6:$6,0)-1,FALSE)/VLOOKUP(N12,'[1]Price List'!$B:$D,MATCH("PCLOSE",'[1]Price List'!$6:$6,0)-1,FALSE)-1,"")</f>
        <v>1.538461538461533E-2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2.3510066340738822</v>
      </c>
      <c r="Y12" s="51">
        <f t="shared" si="8"/>
        <v>0.41104008222438571</v>
      </c>
      <c r="Z12" s="52">
        <f t="shared" si="0"/>
        <v>7.350303030303032E-2</v>
      </c>
      <c r="AA12" s="58">
        <f>IFERROR(VLOOKUP(N12,'[1]Valuation Sheet'!$B:$W,21,FALSE),"")</f>
        <v>2.7728941901325523</v>
      </c>
      <c r="AB12" s="59">
        <f>IFERROR(VLOOKUP(N12,'[1]Valuation Sheet'!$B:$W,17,FALSE),"")</f>
        <v>0.55457883802651065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58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17</v>
      </c>
      <c r="J13" s="28">
        <f t="shared" si="4"/>
        <v>7</v>
      </c>
      <c r="K13" s="28">
        <f t="shared" si="5"/>
        <v>58</v>
      </c>
      <c r="L13" s="28">
        <f t="shared" si="6"/>
        <v>23</v>
      </c>
      <c r="M13" s="28"/>
      <c r="N13" s="33" t="s">
        <v>26</v>
      </c>
      <c r="O13" s="55" t="str">
        <f>IFERROR(VLOOKUP(N13,'[1]Valuation Sheet'!$B:$W,7,FALSE),"")</f>
        <v>10.00</v>
      </c>
      <c r="P13" s="51">
        <f>IFERROR(VLOOKUP(N13,'[1]Price List'!$B:$Y,MATCH("CLOSE",'[1]Price List'!$6:$6,0)-1,FALSE)/VLOOKUP(N13,'[1]Price List'!$B:$D,MATCH("PCLOSE",'[1]Price List'!$6:$6,0)-1,FALSE)-1,"")</f>
        <v>-2.9126213592233108E-2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4.9021854717630964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1.3545125435577132</v>
      </c>
      <c r="AB13" s="59">
        <f>IFERROR(VLOOKUP(N13,'[1]Valuation Sheet'!$B:$W,17,FALSE),"")</f>
        <v>0.27090250871154264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56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14</v>
      </c>
      <c r="J14" s="28">
        <f t="shared" si="4"/>
        <v>14</v>
      </c>
      <c r="K14" s="28">
        <f t="shared" si="5"/>
        <v>37</v>
      </c>
      <c r="L14" s="28">
        <f t="shared" si="6"/>
        <v>15</v>
      </c>
      <c r="M14" s="28"/>
      <c r="N14" s="33" t="s">
        <v>27</v>
      </c>
      <c r="O14" s="55" t="str">
        <f>IFERROR(VLOOKUP(N14,'[1]Valuation Sheet'!$B:$W,7,FALSE),"")</f>
        <v>6.30</v>
      </c>
      <c r="P14" s="51">
        <f>IFERROR(VLOOKUP(N14,'[1]Price List'!$B:$Y,MATCH("CLOSE",'[1]Price List'!$6:$6,0)-1,FALSE)/VLOOKUP(N14,'[1]Price List'!$B:$D,MATCH("PCLOSE",'[1]Price List'!$6:$6,0)-1,FALSE)-1,"")</f>
        <v>-2.3255813953488413E-2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3.6868546204614367</v>
      </c>
      <c r="Y14" s="51">
        <f t="shared" si="8"/>
        <v>0.29454482707619495</v>
      </c>
      <c r="Z14" s="52">
        <f t="shared" si="0"/>
        <v>3.9438095238095244E-2</v>
      </c>
      <c r="AA14" s="58">
        <f>IFERROR(VLOOKUP(N14,'[1]Valuation Sheet'!$B:$W,21,FALSE),"")</f>
        <v>1.9281441343634111</v>
      </c>
      <c r="AB14" s="59">
        <f>IFERROR(VLOOKUP(N14,'[1]Valuation Sheet'!$B:$W,17,FALSE),"")</f>
        <v>0.38562882687268218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30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27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1.60</v>
      </c>
      <c r="P15" s="51">
        <f>IFERROR(VLOOKUP(N15,'[1]Price List'!$B:$Y,MATCH("CLOSE",'[1]Price List'!$6:$6,0)-1,FALSE)/VLOOKUP(N15,'[1]Price List'!$B:$D,MATCH("PCLOSE",'[1]Price List'!$6:$6,0)-1,FALSE)-1,"")</f>
        <v>0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2.1529510472428135</v>
      </c>
      <c r="Y15" s="51">
        <f t="shared" si="8"/>
        <v>0.47258611111111187</v>
      </c>
      <c r="Z15" s="52">
        <f t="shared" si="0"/>
        <v>6.2521874999999991E-2</v>
      </c>
      <c r="AA15" s="58">
        <f>IFERROR(VLOOKUP(N15,'[1]Valuation Sheet'!$B:$W,21,FALSE),"")</f>
        <v>5.2970966904493952</v>
      </c>
      <c r="AB15" s="59">
        <f>IFERROR(VLOOKUP(N15,'[1]Valuation Sheet'!$B:$W,17,FALSE),"")</f>
        <v>1.0594193380898789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49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5</v>
      </c>
      <c r="J16" s="28">
        <f t="shared" si="4"/>
        <v>5</v>
      </c>
      <c r="K16" s="28">
        <f t="shared" si="5"/>
        <v>26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1.64</v>
      </c>
      <c r="P16" s="51">
        <f>IFERROR(VLOOKUP(N16,'[1]Price List'!$B:$Y,MATCH("CLOSE",'[1]Price List'!$6:$6,0)-1,FALSE)/VLOOKUP(N16,'[1]Price List'!$B:$D,MATCH("PCLOSE",'[1]Price List'!$6:$6,0)-1,FALSE)-1,"")</f>
        <v>-1.2048192771084376E-2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2.3919244222242617</v>
      </c>
      <c r="Y16" s="51">
        <f t="shared" si="8"/>
        <v>0.51387687217856359</v>
      </c>
      <c r="Z16" s="52">
        <f t="shared" si="0"/>
        <v>6.7362804878048785E-2</v>
      </c>
      <c r="AA16" s="58">
        <f>IFERROR(VLOOKUP(N16,'[1]Valuation Sheet'!$B:$W,21,FALSE),"")</f>
        <v>3.8320325246628242</v>
      </c>
      <c r="AB16" s="59">
        <f>IFERROR(VLOOKUP(N16,'[1]Valuation Sheet'!$B:$W,17,FALSE),"")</f>
        <v>0.76640650493256501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30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26</v>
      </c>
      <c r="J17" s="28">
        <f t="shared" si="4"/>
        <v>19</v>
      </c>
      <c r="K17" s="28">
        <f t="shared" si="5"/>
        <v>12</v>
      </c>
      <c r="L17" s="28">
        <f t="shared" si="6"/>
        <v>43</v>
      </c>
      <c r="M17" s="28"/>
      <c r="N17" s="33" t="s">
        <v>30</v>
      </c>
      <c r="O17" s="55" t="str">
        <f>IFERROR(VLOOKUP(N17,'[1]Valuation Sheet'!$B:$W,7,FALSE),"")</f>
        <v>30.00</v>
      </c>
      <c r="P17" s="51">
        <f>IFERROR(VLOOKUP(N17,'[1]Price List'!$B:$Y,MATCH("CLOSE",'[1]Price List'!$6:$6,0)-1,FALSE)/VLOOKUP(N17,'[1]Price List'!$B:$D,MATCH("PCLOSE",'[1]Price List'!$6:$6,0)-1,FALSE)-1,"")</f>
        <v>0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5.6147271719018912</v>
      </c>
      <c r="Y17" s="51">
        <f t="shared" si="8"/>
        <v>0.2159675182454005</v>
      </c>
      <c r="Z17" s="52">
        <f t="shared" si="0"/>
        <v>9.1249999999999998E-2</v>
      </c>
      <c r="AA17" s="58">
        <f>IFERROR(VLOOKUP(N17,'[1]Valuation Sheet'!$B:$W,21,FALSE),"")</f>
        <v>0.28654998618112404</v>
      </c>
      <c r="AB17" s="59">
        <f>IFERROR(VLOOKUP(N17,'[1]Valuation Sheet'!$B:$W,17,FALSE),"")</f>
        <v>5.7309997236224763E-2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30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41</v>
      </c>
      <c r="J18" s="28">
        <f t="shared" si="4"/>
        <v>22</v>
      </c>
      <c r="K18" s="28">
        <f t="shared" si="5"/>
        <v>40</v>
      </c>
      <c r="L18" s="28">
        <f t="shared" si="6"/>
        <v>51</v>
      </c>
      <c r="M18" s="28"/>
      <c r="N18" s="33" t="s">
        <v>31</v>
      </c>
      <c r="O18" s="55" t="str">
        <f>IFERROR(VLOOKUP(N18,'[1]Valuation Sheet'!$B:$W,7,FALSE),"")</f>
        <v>40.25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8.2008387314545974</v>
      </c>
      <c r="Y18" s="51">
        <f t="shared" si="8"/>
        <v>0.19130345394736845</v>
      </c>
      <c r="Z18" s="52">
        <f t="shared" si="0"/>
        <v>3.7715527950310565E-2</v>
      </c>
      <c r="AA18" s="58">
        <f>IFERROR(VLOOKUP(N18,'[1]Valuation Sheet'!$B:$W,21,FALSE),"")</f>
        <v>-9.9561165559754916E-2</v>
      </c>
      <c r="AB18" s="59">
        <f>IFERROR(VLOOKUP(N18,'[1]Valuation Sheet'!$B:$W,17,FALSE),"")</f>
        <v>-1.9912233111951005E-2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30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30</v>
      </c>
      <c r="J19" s="28">
        <f t="shared" si="4"/>
        <v>41</v>
      </c>
      <c r="K19" s="28">
        <f t="shared" si="5"/>
        <v>49</v>
      </c>
      <c r="L19" s="28">
        <f t="shared" si="6"/>
        <v>30</v>
      </c>
      <c r="M19" s="28"/>
      <c r="N19" s="33" t="s">
        <v>32</v>
      </c>
      <c r="O19" s="55" t="str">
        <f>IFERROR(VLOOKUP(N19,'[1]Valuation Sheet'!$B:$W,7,FALSE),"")</f>
        <v>2.30</v>
      </c>
      <c r="P19" s="51">
        <f>IFERROR(VLOOKUP(N19,'[1]Price List'!$B:$Y,MATCH("CLOSE",'[1]Price List'!$6:$6,0)-1,FALSE)/VLOOKUP(N19,'[1]Price List'!$B:$D,MATCH("PCLOSE",'[1]Price List'!$6:$6,0)-1,FALSE)-1,"")</f>
        <v>0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5.9214365880227131</v>
      </c>
      <c r="Y19" s="51">
        <f t="shared" si="8"/>
        <v>0.13682932404710799</v>
      </c>
      <c r="Z19" s="52">
        <f t="shared" si="0"/>
        <v>8.6608695652173918E-3</v>
      </c>
      <c r="AA19" s="58">
        <f>IFERROR(VLOOKUP(N19,'[1]Valuation Sheet'!$B:$W,21,FALSE),"")</f>
        <v>0.83395430248676061</v>
      </c>
      <c r="AB19" s="59">
        <f>IFERROR(VLOOKUP(N19,'[1]Valuation Sheet'!$B:$W,17,FALSE),"")</f>
        <v>0.16679086049735226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57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6</v>
      </c>
      <c r="J20" s="28">
        <f t="shared" si="4"/>
        <v>10</v>
      </c>
      <c r="K20" s="28">
        <f t="shared" si="5"/>
        <v>3</v>
      </c>
      <c r="L20" s="28">
        <f t="shared" si="6"/>
        <v>12</v>
      </c>
      <c r="M20" s="28"/>
      <c r="N20" s="33" t="s">
        <v>33</v>
      </c>
      <c r="O20" s="55" t="str">
        <f>IFERROR(VLOOKUP(N20,'[1]Valuation Sheet'!$B:$W,7,FALSE),"")</f>
        <v>6.10</v>
      </c>
      <c r="P20" s="51">
        <f>IFERROR(VLOOKUP(N20,'[1]Price List'!$B:$Y,MATCH("CLOSE",'[1]Price List'!$6:$6,0)-1,FALSE)/VLOOKUP(N20,'[1]Price List'!$B:$D,MATCH("PCLOSE",'[1]Price List'!$6:$6,0)-1,FALSE)-1,"")</f>
        <v>-2.4000000000000021E-2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2.4242968181943372</v>
      </c>
      <c r="Y20" s="51">
        <f t="shared" si="8"/>
        <v>0.38629416678952277</v>
      </c>
      <c r="Z20" s="52">
        <f t="shared" si="0"/>
        <v>0.13937704918032787</v>
      </c>
      <c r="AA20" s="58">
        <f>IFERROR(VLOOKUP(N20,'[1]Valuation Sheet'!$B:$W,21,FALSE),"")</f>
        <v>2.6766199589442063</v>
      </c>
      <c r="AB20" s="59">
        <f>IFERROR(VLOOKUP(N20,'[1]Valuation Sheet'!$B:$W,17,FALSE),"")</f>
        <v>0.53532399178884127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30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42</v>
      </c>
      <c r="J21" s="28">
        <f t="shared" si="4"/>
        <v>49</v>
      </c>
      <c r="K21" s="28">
        <f t="shared" si="5"/>
        <v>58</v>
      </c>
      <c r="L21" s="28">
        <f t="shared" si="6"/>
        <v>42</v>
      </c>
      <c r="M21" s="28"/>
      <c r="N21" s="33" t="s">
        <v>34</v>
      </c>
      <c r="O21" s="55" t="str">
        <f>IFERROR(VLOOKUP(N21,'[1]Valuation Sheet'!$B:$W,7,FALSE),"")</f>
        <v>7.00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8.5000971193474602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0.32985651661741811</v>
      </c>
      <c r="AB21" s="59">
        <f>IFERROR(VLOOKUP(N21,'[1]Valuation Sheet'!$B:$W,17,FALSE),"")</f>
        <v>6.5971303323483665E-2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51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39</v>
      </c>
      <c r="J22" s="28">
        <f t="shared" si="4"/>
        <v>39</v>
      </c>
      <c r="K22" s="28">
        <f t="shared" si="5"/>
        <v>58</v>
      </c>
      <c r="L22" s="28">
        <f t="shared" si="6"/>
        <v>28</v>
      </c>
      <c r="M22" s="28"/>
      <c r="N22" s="33" t="s">
        <v>35</v>
      </c>
      <c r="O22" s="55" t="str">
        <f>IFERROR(VLOOKUP(N22,'[1]Valuation Sheet'!$B:$W,7,FALSE),"")</f>
        <v>0.64</v>
      </c>
      <c r="P22" s="51">
        <f>IFERROR(VLOOKUP(N22,'[1]Price List'!$B:$Y,MATCH("CLOSE",'[1]Price List'!$6:$6,0)-1,FALSE)/VLOOKUP(N22,'[1]Price List'!$B:$D,MATCH("PCLOSE",'[1]Price List'!$6:$6,0)-1,FALSE)-1,"")</f>
        <v>-1.5384615384615441E-2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7.4226013141807359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1.0548622058781216</v>
      </c>
      <c r="AB22" s="59">
        <f>IFERROR(VLOOKUP(N22,'[1]Valuation Sheet'!$B:$W,17,FALSE),"")</f>
        <v>0.21097244117562441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48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10</v>
      </c>
      <c r="J23" s="28">
        <f t="shared" si="4"/>
        <v>13</v>
      </c>
      <c r="K23" s="28">
        <f t="shared" si="5"/>
        <v>1</v>
      </c>
      <c r="L23" s="28">
        <f t="shared" si="6"/>
        <v>22</v>
      </c>
      <c r="M23" s="28"/>
      <c r="N23" s="33" t="s">
        <v>36</v>
      </c>
      <c r="O23" s="55" t="str">
        <f>IFERROR(VLOOKUP(N23,'[1]Valuation Sheet'!$B:$W,7,FALSE),"")</f>
        <v>19.25</v>
      </c>
      <c r="P23" s="51">
        <f>IFERROR(VLOOKUP(N23,'[1]Price List'!$B:$Y,MATCH("CLOSE",'[1]Price List'!$6:$6,0)-1,FALSE)/VLOOKUP(N23,'[1]Price List'!$B:$D,MATCH("PCLOSE",'[1]Price List'!$6:$6,0)-1,FALSE)-1,"")</f>
        <v>-1.0282776349614386E-2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3.4112883746425777</v>
      </c>
      <c r="Y23" s="51">
        <f t="shared" si="8"/>
        <v>0.33478260869565218</v>
      </c>
      <c r="Z23" s="52">
        <f t="shared" si="0"/>
        <v>0.14541818181818184</v>
      </c>
      <c r="AA23" s="58">
        <f>IFERROR(VLOOKUP(N23,'[1]Valuation Sheet'!$B:$W,21,FALSE),"")</f>
        <v>1.3699375608349209</v>
      </c>
      <c r="AB23" s="59">
        <f>IFERROR(VLOOKUP(N23,'[1]Valuation Sheet'!$B:$W,17,FALSE),"")</f>
        <v>0.27398751216698414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50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30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58</v>
      </c>
      <c r="L25" s="28">
        <f t="shared" si="6"/>
        <v>61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30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54</v>
      </c>
      <c r="J26" s="28">
        <f t="shared" si="4"/>
        <v>52</v>
      </c>
      <c r="K26" s="28">
        <f t="shared" si="5"/>
        <v>38</v>
      </c>
      <c r="L26" s="28">
        <f t="shared" si="6"/>
        <v>54</v>
      </c>
      <c r="M26" s="28"/>
      <c r="N26" s="33" t="s">
        <v>39</v>
      </c>
      <c r="O26" s="55" t="str">
        <f>IFERROR(VLOOKUP(N26,'[1]Valuation Sheet'!$B:$W,7,FALSE),"")</f>
        <v>47.80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19.067725572725518</v>
      </c>
      <c r="Y26" s="51">
        <f t="shared" si="8"/>
        <v>6.6682598769108412E-2</v>
      </c>
      <c r="Z26" s="52">
        <f t="shared" si="0"/>
        <v>3.8560669456066947E-2</v>
      </c>
      <c r="AA26" s="58">
        <f>IFERROR(VLOOKUP(N26,'[1]Valuation Sheet'!$B:$W,21,FALSE),"")</f>
        <v>-0.17718303516981604</v>
      </c>
      <c r="AB26" s="59">
        <f>IFERROR(VLOOKUP(N26,'[1]Valuation Sheet'!$B:$W,17,FALSE),"")</f>
        <v>-3.543660703396323E-2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30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59</v>
      </c>
      <c r="J27" s="28">
        <f t="shared" si="4"/>
        <v>61</v>
      </c>
      <c r="K27" s="28">
        <f t="shared" si="5"/>
        <v>58</v>
      </c>
      <c r="L27" s="28">
        <f t="shared" si="6"/>
        <v>65</v>
      </c>
      <c r="M27" s="28"/>
      <c r="N27" s="33" t="s">
        <v>40</v>
      </c>
      <c r="O27" s="55" t="str">
        <f>IFERROR(VLOOKUP(N27,'[1]Valuation Sheet'!$B:$W,7,FALSE),"")</f>
        <v>17.05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53.138849884103578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-0.74489060354494552</v>
      </c>
      <c r="AB27" s="59">
        <f>IFERROR(VLOOKUP(N27,'[1]Valuation Sheet'!$B:$W,17,FALSE),"")</f>
        <v>-0.14897812070898908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30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48</v>
      </c>
      <c r="J28" s="28">
        <f t="shared" si="4"/>
        <v>59</v>
      </c>
      <c r="K28" s="28">
        <f t="shared" si="5"/>
        <v>34</v>
      </c>
      <c r="L28" s="28">
        <f t="shared" si="6"/>
        <v>58</v>
      </c>
      <c r="M28" s="28"/>
      <c r="N28" s="33" t="s">
        <v>41</v>
      </c>
      <c r="O28" s="55" t="str">
        <f>IFERROR(VLOOKUP(N28,'[1]Valuation Sheet'!$B:$W,7,FALSE),"")</f>
        <v>60.50</v>
      </c>
      <c r="P28" s="51">
        <f>IFERROR(VLOOKUP(N28,'[1]Price List'!$B:$Y,MATCH("CLOSE",'[1]Price List'!$6:$6,0)-1,FALSE)/VLOOKUP(N28,'[1]Price List'!$B:$D,MATCH("PCLOSE",'[1]Price List'!$6:$6,0)-1,FALSE)-1,"")</f>
        <v>0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11.34591871813473</v>
      </c>
      <c r="Y28" s="51">
        <f t="shared" si="8"/>
        <v>1.7882426470588221E-2</v>
      </c>
      <c r="Z28" s="52">
        <f t="shared" si="0"/>
        <v>4.2733884297520661E-2</v>
      </c>
      <c r="AA28" s="58">
        <f>IFERROR(VLOOKUP(N28,'[1]Valuation Sheet'!$B:$W,21,FALSE),"")</f>
        <v>-0.31717146149524522</v>
      </c>
      <c r="AB28" s="59">
        <f>IFERROR(VLOOKUP(N28,'[1]Valuation Sheet'!$B:$W,17,FALSE),"")</f>
        <v>-6.3434292299049067E-2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50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7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60</v>
      </c>
      <c r="J30" s="28">
        <f t="shared" si="4"/>
        <v>57</v>
      </c>
      <c r="K30" s="28">
        <f t="shared" si="5"/>
        <v>14</v>
      </c>
      <c r="L30" s="28">
        <f t="shared" si="6"/>
        <v>44</v>
      </c>
      <c r="M30" s="28"/>
      <c r="N30" s="33" t="s">
        <v>43</v>
      </c>
      <c r="O30" s="55" t="str">
        <f>IFERROR(VLOOKUP(N30,'[1]Valuation Sheet'!$B:$W,7,FALSE),"")</f>
        <v>14.50</v>
      </c>
      <c r="P30" s="51">
        <f>IFERROR(VLOOKUP(N30,'[1]Price List'!$B:$Y,MATCH("CLOSE",'[1]Price List'!$6:$6,0)-1,FALSE)/VLOOKUP(N30,'[1]Price List'!$B:$D,MATCH("PCLOSE",'[1]Price List'!$6:$6,0)-1,FALSE)-1,"")</f>
        <v>3.5714285714285809E-2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59.686002130994012</v>
      </c>
      <c r="Y30" s="51">
        <f t="shared" si="8"/>
        <v>3.6347792998477929E-2</v>
      </c>
      <c r="Z30" s="52">
        <f t="shared" si="0"/>
        <v>8.6206896551724144E-2</v>
      </c>
      <c r="AA30" s="58">
        <f>IFERROR(VLOOKUP(N30,'[1]Valuation Sheet'!$B:$W,21,FALSE),"")</f>
        <v>0.25648338727372466</v>
      </c>
      <c r="AB30" s="59">
        <f>IFERROR(VLOOKUP(N30,'[1]Valuation Sheet'!$B:$W,17,FALSE),"")</f>
        <v>5.1296677454744977E-2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52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49</v>
      </c>
      <c r="J31" s="28">
        <f t="shared" si="4"/>
        <v>43</v>
      </c>
      <c r="K31" s="28">
        <f t="shared" si="5"/>
        <v>13</v>
      </c>
      <c r="L31" s="28">
        <f t="shared" si="6"/>
        <v>59</v>
      </c>
      <c r="M31" s="28"/>
      <c r="N31" s="33" t="s">
        <v>44</v>
      </c>
      <c r="O31" s="55" t="str">
        <f>IFERROR(VLOOKUP(N31,'[1]Valuation Sheet'!$B:$W,7,FALSE),"")</f>
        <v>177.00</v>
      </c>
      <c r="P31" s="51">
        <f>IFERROR(VLOOKUP(N31,'[1]Price List'!$B:$Y,MATCH("CLOSE",'[1]Price List'!$6:$6,0)-1,FALSE)/VLOOKUP(N31,'[1]Price List'!$B:$D,MATCH("PCLOSE",'[1]Price List'!$6:$6,0)-1,FALSE)-1,"")</f>
        <v>-1.6120066703724345E-2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11.467051713532207</v>
      </c>
      <c r="Y31" s="51">
        <f t="shared" si="8"/>
        <v>0.13195571331981068</v>
      </c>
      <c r="Z31" s="52">
        <f t="shared" si="0"/>
        <v>9.0416101694915263E-2</v>
      </c>
      <c r="AA31" s="58">
        <f>IFERROR(VLOOKUP(N31,'[1]Valuation Sheet'!$B:$W,21,FALSE),"")</f>
        <v>-0.34933383249607219</v>
      </c>
      <c r="AB31" s="59">
        <f>IFERROR(VLOOKUP(N31,'[1]Valuation Sheet'!$B:$W,17,FALSE),"")</f>
        <v>-6.9866766499214417E-2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5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53</v>
      </c>
      <c r="J32" s="28" t="str">
        <f t="shared" si="4"/>
        <v/>
      </c>
      <c r="K32" s="28">
        <f t="shared" si="5"/>
        <v>6</v>
      </c>
      <c r="L32" s="28">
        <f t="shared" si="6"/>
        <v>56</v>
      </c>
      <c r="M32" s="28"/>
      <c r="N32" s="33" t="s">
        <v>45</v>
      </c>
      <c r="O32" s="55" t="str">
        <f>IFERROR(VLOOKUP(N32,'[1]Valuation Sheet'!$B:$W,7,FALSE),"")</f>
        <v>13.25</v>
      </c>
      <c r="P32" s="51">
        <f>IFERROR(VLOOKUP(N32,'[1]Price List'!$B:$Y,MATCH("CLOSE",'[1]Price List'!$6:$6,0)-1,FALSE)/VLOOKUP(N32,'[1]Price List'!$B:$D,MATCH("PCLOSE",'[1]Price List'!$6:$6,0)-1,FALSE)-1,"")</f>
        <v>6.0000000000000053E-2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16.178345227041298</v>
      </c>
      <c r="Y32" s="51" t="str">
        <f t="shared" si="8"/>
        <v/>
      </c>
      <c r="Z32" s="52">
        <f t="shared" si="0"/>
        <v>0.10995283018867924</v>
      </c>
      <c r="AA32" s="58">
        <f>IFERROR(VLOOKUP(N32,'[1]Valuation Sheet'!$B:$W,21,FALSE),"")</f>
        <v>-0.27380454318657033</v>
      </c>
      <c r="AB32" s="59">
        <f>IFERROR(VLOOKUP(N32,'[1]Valuation Sheet'!$B:$W,17,FALSE),"")</f>
        <v>-5.4760908637314087E-2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50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30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34</v>
      </c>
      <c r="J34" s="28">
        <f t="shared" si="4"/>
        <v>28</v>
      </c>
      <c r="K34" s="28">
        <f t="shared" si="5"/>
        <v>21</v>
      </c>
      <c r="L34" s="28">
        <f t="shared" si="6"/>
        <v>32</v>
      </c>
      <c r="M34" s="28"/>
      <c r="N34" s="33" t="s">
        <v>47</v>
      </c>
      <c r="O34" s="55" t="str">
        <f>IFERROR(VLOOKUP(N34,'[1]Valuation Sheet'!$B:$W,7,FALSE),"")</f>
        <v>7.00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6.5745482885661461</v>
      </c>
      <c r="Y34" s="51">
        <f t="shared" si="8"/>
        <v>0.17553807344021954</v>
      </c>
      <c r="Z34" s="52">
        <f t="shared" si="0"/>
        <v>7.6017857142857137E-2</v>
      </c>
      <c r="AA34" s="58">
        <f>IFERROR(VLOOKUP(N34,'[1]Valuation Sheet'!$B:$W,21,FALSE),"")</f>
        <v>0.71741524708967619</v>
      </c>
      <c r="AB34" s="59">
        <f>IFERROR(VLOOKUP(N34,'[1]Valuation Sheet'!$B:$W,17,FALSE),"")</f>
        <v>0.14348304941793555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30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43</v>
      </c>
      <c r="J35" s="28">
        <f t="shared" si="4"/>
        <v>47</v>
      </c>
      <c r="K35" s="28">
        <f t="shared" si="5"/>
        <v>18</v>
      </c>
      <c r="L35" s="28">
        <f t="shared" si="6"/>
        <v>57</v>
      </c>
      <c r="M35" s="28"/>
      <c r="N35" s="33" t="s">
        <v>48</v>
      </c>
      <c r="O35" s="55" t="str">
        <f>IFERROR(VLOOKUP(N35,'[1]Valuation Sheet'!$B:$W,7,FALSE),"")</f>
        <v>27.50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8.6142290075528933</v>
      </c>
      <c r="Y35" s="51">
        <f t="shared" si="8"/>
        <v>0.11713379509379505</v>
      </c>
      <c r="Z35" s="52">
        <f t="shared" si="0"/>
        <v>7.9967999999999997E-2</v>
      </c>
      <c r="AA35" s="58">
        <f>IFERROR(VLOOKUP(N35,'[1]Valuation Sheet'!$B:$W,21,FALSE),"")</f>
        <v>-0.30443373305366905</v>
      </c>
      <c r="AB35" s="59">
        <f>IFERROR(VLOOKUP(N35,'[1]Valuation Sheet'!$B:$W,17,FALSE),"")</f>
        <v>-6.0886746610733788E-2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50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30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29</v>
      </c>
      <c r="J37" s="28">
        <f t="shared" si="4"/>
        <v>48</v>
      </c>
      <c r="K37" s="28">
        <f t="shared" si="5"/>
        <v>17</v>
      </c>
      <c r="L37" s="28">
        <f t="shared" si="6"/>
        <v>39</v>
      </c>
      <c r="M37" s="28"/>
      <c r="N37" s="33" t="s">
        <v>50</v>
      </c>
      <c r="O37" s="55" t="str">
        <f>IFERROR(VLOOKUP(N37,'[1]Valuation Sheet'!$B:$W,7,FALSE),"")</f>
        <v>4.95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5.8175702671580414</v>
      </c>
      <c r="Y37" s="51">
        <f t="shared" si="8"/>
        <v>0.11166306834245752</v>
      </c>
      <c r="Z37" s="52">
        <f t="shared" ref="Z37:Z68" si="9">IFERROR(AC37/O37,"")</f>
        <v>8.0777777777777782E-2</v>
      </c>
      <c r="AA37" s="58">
        <f>IFERROR(VLOOKUP(N37,'[1]Valuation Sheet'!$B:$W,21,FALSE),"")</f>
        <v>0.43981973935210728</v>
      </c>
      <c r="AB37" s="59">
        <f>IFERROR(VLOOKUP(N37,'[1]Valuation Sheet'!$B:$W,17,FALSE),"")</f>
        <v>8.7963947870421499E-2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50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9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27</v>
      </c>
      <c r="J39" s="28">
        <f t="shared" si="10"/>
        <v>50</v>
      </c>
      <c r="K39" s="28">
        <f t="shared" si="11"/>
        <v>44</v>
      </c>
      <c r="L39" s="28">
        <f t="shared" si="12"/>
        <v>29</v>
      </c>
      <c r="M39" s="28"/>
      <c r="N39" s="33" t="s">
        <v>52</v>
      </c>
      <c r="O39" s="55" t="str">
        <f>IFERROR(VLOOKUP(N39,'[1]Valuation Sheet'!$B:$W,7,FALSE),"")</f>
        <v>6.90</v>
      </c>
      <c r="P39" s="51">
        <f>IFERROR(VLOOKUP(N39,'[1]Price List'!$B:$Y,MATCH("CLOSE",'[1]Price List'!$6:$6,0)-1,FALSE)/VLOOKUP(N39,'[1]Price List'!$B:$D,MATCH("PCLOSE",'[1]Price List'!$6:$6,0)-1,FALSE)-1,"")</f>
        <v>2.2222222222222365E-2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5.6770472185462939</v>
      </c>
      <c r="Y39" s="51">
        <f t="shared" si="8"/>
        <v>8.0903442485306773E-2</v>
      </c>
      <c r="Z39" s="52">
        <f t="shared" si="9"/>
        <v>2.1760869565217392E-2</v>
      </c>
      <c r="AA39" s="58">
        <f>IFERROR(VLOOKUP(N39,'[1]Valuation Sheet'!$B:$W,21,FALSE),"")</f>
        <v>0.98404165525479592</v>
      </c>
      <c r="AB39" s="59">
        <f>IFERROR(VLOOKUP(N39,'[1]Valuation Sheet'!$B:$W,17,FALSE),"")</f>
        <v>0.19680833105095918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54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25</v>
      </c>
      <c r="J40" s="28">
        <f t="shared" si="10"/>
        <v>4</v>
      </c>
      <c r="K40" s="28">
        <f t="shared" si="11"/>
        <v>43</v>
      </c>
      <c r="L40" s="28">
        <f t="shared" si="12"/>
        <v>20</v>
      </c>
      <c r="M40" s="28"/>
      <c r="N40" s="33" t="s">
        <v>53</v>
      </c>
      <c r="O40" s="55" t="str">
        <f>IFERROR(VLOOKUP(N40,'[1]Valuation Sheet'!$B:$W,7,FALSE),"")</f>
        <v>1.07</v>
      </c>
      <c r="P40" s="51">
        <f>IFERROR(VLOOKUP(N40,'[1]Price List'!$B:$Y,MATCH("CLOSE",'[1]Price List'!$6:$6,0)-1,FALSE)/VLOOKUP(N40,'[1]Price List'!$B:$D,MATCH("PCLOSE",'[1]Price List'!$6:$6,0)-1,FALSE)-1,"")</f>
        <v>-1.834862385321101E-2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5.4969962256979441</v>
      </c>
      <c r="Y40" s="51">
        <f t="shared" si="8"/>
        <v>0.53412755874927198</v>
      </c>
      <c r="Z40" s="52">
        <f t="shared" si="9"/>
        <v>2.8026168224299066E-2</v>
      </c>
      <c r="AA40" s="58">
        <f>IFERROR(VLOOKUP(N40,'[1]Valuation Sheet'!$B:$W,21,FALSE),"")</f>
        <v>1.5646516618516038</v>
      </c>
      <c r="AB40" s="59">
        <f>IFERROR(VLOOKUP(N40,'[1]Valuation Sheet'!$B:$W,17,FALSE),"")</f>
        <v>0.31293033237032075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60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11</v>
      </c>
      <c r="J41" s="28" t="str">
        <f t="shared" si="10"/>
        <v/>
      </c>
      <c r="K41" s="28">
        <f t="shared" si="11"/>
        <v>8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6.10</v>
      </c>
      <c r="P41" s="51">
        <f>IFERROR(VLOOKUP(N41,'[1]Price List'!$B:$Y,MATCH("CLOSE",'[1]Price List'!$6:$6,0)-1,FALSE)/VLOOKUP(N41,'[1]Price List'!$B:$D,MATCH("PCLOSE",'[1]Price List'!$6:$6,0)-1,FALSE)-1,"")</f>
        <v>-6.8702290076335881E-2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3.4185161115169671</v>
      </c>
      <c r="Y41" s="51" t="str">
        <f t="shared" si="8"/>
        <v/>
      </c>
      <c r="Z41" s="52">
        <f t="shared" si="9"/>
        <v>0.10649180327868853</v>
      </c>
      <c r="AA41" s="58">
        <f>IFERROR(VLOOKUP(N41,'[1]Valuation Sheet'!$B:$W,21,FALSE),"")</f>
        <v>3.330713630505052</v>
      </c>
      <c r="AB41" s="59">
        <f>IFERROR(VLOOKUP(N41,'[1]Valuation Sheet'!$B:$W,17,FALSE),"")</f>
        <v>0.66614272610101066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6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57</v>
      </c>
      <c r="J42" s="28">
        <f t="shared" si="10"/>
        <v>53</v>
      </c>
      <c r="K42" s="28">
        <f t="shared" si="11"/>
        <v>47</v>
      </c>
      <c r="L42" s="28">
        <f t="shared" si="12"/>
        <v>62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4.2345276872964188E-2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50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62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28</v>
      </c>
      <c r="J44" s="28">
        <f t="shared" si="10"/>
        <v>17</v>
      </c>
      <c r="K44" s="28">
        <f t="shared" si="11"/>
        <v>10</v>
      </c>
      <c r="L44" s="28">
        <f t="shared" si="12"/>
        <v>31</v>
      </c>
      <c r="M44" s="28"/>
      <c r="N44" s="33" t="s">
        <v>57</v>
      </c>
      <c r="O44" s="55" t="str">
        <f>IFERROR(VLOOKUP(N44,'[1]Valuation Sheet'!$B:$W,7,FALSE),"")</f>
        <v>19.95</v>
      </c>
      <c r="P44" s="51">
        <f>IFERROR(VLOOKUP(N44,'[1]Price List'!$B:$Y,MATCH("CLOSE",'[1]Price List'!$6:$6,0)-1,FALSE)/VLOOKUP(N44,'[1]Price List'!$B:$D,MATCH("PCLOSE",'[1]Price List'!$6:$6,0)-1,FALSE)-1,"")</f>
        <v>-8.9041095890410982E-2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5.6967626226221748</v>
      </c>
      <c r="Y44" s="51">
        <f t="shared" si="8"/>
        <v>0.25681039562289582</v>
      </c>
      <c r="Z44" s="52">
        <f t="shared" si="9"/>
        <v>0.10076441102756893</v>
      </c>
      <c r="AA44" s="58">
        <f>IFERROR(VLOOKUP(N44,'[1]Valuation Sheet'!$B:$W,21,FALSE),"")</f>
        <v>0.77880738412768635</v>
      </c>
      <c r="AB44" s="59">
        <f>IFERROR(VLOOKUP(N44,'[1]Valuation Sheet'!$B:$W,17,FALSE),"")</f>
        <v>0.15576147682553731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50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12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36</v>
      </c>
      <c r="J46" s="28">
        <f t="shared" si="10"/>
        <v>29</v>
      </c>
      <c r="K46" s="28">
        <f t="shared" si="11"/>
        <v>2</v>
      </c>
      <c r="L46" s="28">
        <f t="shared" si="12"/>
        <v>49</v>
      </c>
      <c r="M46" s="28"/>
      <c r="N46" s="33" t="s">
        <v>59</v>
      </c>
      <c r="O46" s="55" t="str">
        <f>IFERROR(VLOOKUP(N46,'[1]Valuation Sheet'!$B:$W,7,FALSE),"")</f>
        <v>1.41</v>
      </c>
      <c r="P46" s="51">
        <f>IFERROR(VLOOKUP(N46,'[1]Price List'!$B:$Y,MATCH("CLOSE",'[1]Price List'!$6:$6,0)-1,FALSE)/VLOOKUP(N46,'[1]Price List'!$B:$D,MATCH("PCLOSE",'[1]Price List'!$6:$6,0)-1,FALSE)-1,"")</f>
        <v>7.1428571428571175E-3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6.8764990536004476</v>
      </c>
      <c r="Y46" s="51">
        <f t="shared" si="8"/>
        <v>0.1678977272727272</v>
      </c>
      <c r="Z46" s="52">
        <f t="shared" si="9"/>
        <v>0.14183333333333337</v>
      </c>
      <c r="AA46" s="58">
        <f>IFERROR(VLOOKUP(N46,'[1]Valuation Sheet'!$B:$W,21,FALSE),"")</f>
        <v>0.1572085024529648</v>
      </c>
      <c r="AB46" s="59">
        <f>IFERROR(VLOOKUP(N46,'[1]Valuation Sheet'!$B:$W,17,FALSE),"")</f>
        <v>3.1441700490592916E-2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50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30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55</v>
      </c>
      <c r="J48" s="28">
        <f t="shared" si="10"/>
        <v>56</v>
      </c>
      <c r="K48" s="28">
        <f t="shared" si="11"/>
        <v>45</v>
      </c>
      <c r="L48" s="28">
        <f t="shared" si="12"/>
        <v>60</v>
      </c>
      <c r="M48" s="28"/>
      <c r="N48" s="33" t="s">
        <v>61</v>
      </c>
      <c r="O48" s="55" t="str">
        <f>IFERROR(VLOOKUP(N48,'[1]Valuation Sheet'!$B:$W,7,FALSE),"")</f>
        <v>10.70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28.014626326969331</v>
      </c>
      <c r="Y48" s="51">
        <f t="shared" si="8"/>
        <v>4.0538071315996793E-2</v>
      </c>
      <c r="Z48" s="52">
        <f t="shared" si="9"/>
        <v>2.1280373831775702E-2</v>
      </c>
      <c r="AA48" s="58">
        <f>IFERROR(VLOOKUP(N48,'[1]Valuation Sheet'!$B:$W,21,FALSE),"")</f>
        <v>-0.38259583001643249</v>
      </c>
      <c r="AB48" s="59">
        <f>IFERROR(VLOOKUP(N48,'[1]Valuation Sheet'!$B:$W,17,FALSE),"")</f>
        <v>-7.6519166003286454E-2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13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61</v>
      </c>
      <c r="J49" s="28" t="str">
        <f t="shared" si="10"/>
        <v/>
      </c>
      <c r="K49" s="28">
        <f t="shared" si="11"/>
        <v>48</v>
      </c>
      <c r="L49" s="28">
        <f t="shared" si="12"/>
        <v>66</v>
      </c>
      <c r="M49" s="28"/>
      <c r="N49" s="33" t="s">
        <v>62</v>
      </c>
      <c r="O49" s="55" t="str">
        <f>IFERROR(VLOOKUP(N49,'[1]Valuation Sheet'!$B:$W,7,FALSE),"")</f>
        <v>17.50</v>
      </c>
      <c r="P49" s="51">
        <f>IFERROR(VLOOKUP(N49,'[1]Price List'!$B:$Y,MATCH("CLOSE",'[1]Price List'!$6:$6,0)-1,FALSE)/VLOOKUP(N49,'[1]Price List'!$B:$D,MATCH("PCLOSE",'[1]Price List'!$6:$6,0)-1,FALSE)-1,"")</f>
        <v>5.7471264367816577E-3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712.45677092657434</v>
      </c>
      <c r="Y49" s="51" t="str">
        <f t="shared" si="8"/>
        <v/>
      </c>
      <c r="Z49" s="52">
        <f t="shared" si="9"/>
        <v>1.1607428571428572E-2</v>
      </c>
      <c r="AA49" s="58">
        <f>IFERROR(VLOOKUP(N49,'[1]Valuation Sheet'!$B:$W,21,FALSE),"")</f>
        <v>-0.74974174634340263</v>
      </c>
      <c r="AB49" s="59">
        <f>IFERROR(VLOOKUP(N49,'[1]Valuation Sheet'!$B:$W,17,FALSE),"")</f>
        <v>-0.1499483492686805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8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23</v>
      </c>
      <c r="J50" s="28">
        <f t="shared" si="10"/>
        <v>32</v>
      </c>
      <c r="K50" s="28">
        <f t="shared" si="11"/>
        <v>5</v>
      </c>
      <c r="L50" s="28">
        <f t="shared" si="12"/>
        <v>37</v>
      </c>
      <c r="M50" s="28"/>
      <c r="N50" s="33" t="s">
        <v>63</v>
      </c>
      <c r="O50" s="55" t="str">
        <f>IFERROR(VLOOKUP(N50,'[1]Valuation Sheet'!$B:$W,7,FALSE),"")</f>
        <v>11.00</v>
      </c>
      <c r="P50" s="51">
        <f>IFERROR(VLOOKUP(N50,'[1]Price List'!$B:$Y,MATCH("CLOSE",'[1]Price List'!$6:$6,0)-1,FALSE)/VLOOKUP(N50,'[1]Price List'!$B:$D,MATCH("PCLOSE",'[1]Price List'!$6:$6,0)-1,FALSE)-1,"")</f>
        <v>2.8037383177570208E-2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5.4094147179340517</v>
      </c>
      <c r="Y50" s="51">
        <f t="shared" si="8"/>
        <v>0.16278865185185198</v>
      </c>
      <c r="Z50" s="52">
        <f t="shared" si="9"/>
        <v>0.11408181818181817</v>
      </c>
      <c r="AA50" s="58">
        <f>IFERROR(VLOOKUP(N50,'[1]Valuation Sheet'!$B:$W,21,FALSE),"")</f>
        <v>0.46224056339249064</v>
      </c>
      <c r="AB50" s="59">
        <f>IFERROR(VLOOKUP(N50,'[1]Valuation Sheet'!$B:$W,17,FALSE),"")</f>
        <v>9.2448112678498173E-2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30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16</v>
      </c>
      <c r="J51" s="28">
        <f t="shared" si="10"/>
        <v>26</v>
      </c>
      <c r="K51" s="28">
        <f t="shared" si="11"/>
        <v>24</v>
      </c>
      <c r="L51" s="28">
        <f t="shared" si="12"/>
        <v>18</v>
      </c>
      <c r="M51" s="28"/>
      <c r="N51" s="33" t="s">
        <v>64</v>
      </c>
      <c r="O51" s="55" t="str">
        <f>IFERROR(VLOOKUP(N51,'[1]Valuation Sheet'!$B:$W,7,FALSE),"")</f>
        <v>14.00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4.7112634441452492</v>
      </c>
      <c r="Y51" s="51">
        <f t="shared" si="8"/>
        <v>0.18340541231126661</v>
      </c>
      <c r="Z51" s="52">
        <f t="shared" si="9"/>
        <v>7.1468571428571423E-2</v>
      </c>
      <c r="AA51" s="58">
        <f>IFERROR(VLOOKUP(N51,'[1]Valuation Sheet'!$B:$W,21,FALSE),"")</f>
        <v>1.8304369975951897</v>
      </c>
      <c r="AB51" s="59">
        <f>IFERROR(VLOOKUP(N51,'[1]Valuation Sheet'!$B:$W,17,FALSE),"")</f>
        <v>0.3660873995190379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11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19</v>
      </c>
      <c r="J52" s="28">
        <f t="shared" si="10"/>
        <v>58</v>
      </c>
      <c r="K52" s="28">
        <f t="shared" si="11"/>
        <v>28</v>
      </c>
      <c r="L52" s="28">
        <f t="shared" si="12"/>
        <v>5</v>
      </c>
      <c r="M52" s="28"/>
      <c r="N52" s="33" t="s">
        <v>65</v>
      </c>
      <c r="O52" s="55" t="str">
        <f>IFERROR(VLOOKUP(N52,'[1]Valuation Sheet'!$B:$W,7,FALSE),"")</f>
        <v>1.02</v>
      </c>
      <c r="P52" s="51">
        <f>IFERROR(VLOOKUP(N52,'[1]Price List'!$B:$Y,MATCH("CLOSE",'[1]Price List'!$6:$6,0)-1,FALSE)/VLOOKUP(N52,'[1]Price List'!$B:$D,MATCH("PCLOSE",'[1]Price List'!$6:$6,0)-1,FALSE)-1,"")</f>
        <v>9.9009900990099098E-3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5.019119625220049</v>
      </c>
      <c r="Y52" s="51">
        <f t="shared" si="8"/>
        <v>2.5045537340619307E-2</v>
      </c>
      <c r="Z52" s="52">
        <f t="shared" si="9"/>
        <v>5.8839215686274503E-2</v>
      </c>
      <c r="AA52" s="58">
        <f>IFERROR(VLOOKUP(N52,'[1]Valuation Sheet'!$B:$W,21,FALSE),"")</f>
        <v>4.6397049704652069</v>
      </c>
      <c r="AB52" s="59">
        <f>IFERROR(VLOOKUP(N52,'[1]Valuation Sheet'!$B:$W,17,FALSE),"")</f>
        <v>0.92794099409304143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55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45</v>
      </c>
      <c r="J53" s="28">
        <f t="shared" si="10"/>
        <v>46</v>
      </c>
      <c r="K53" s="28">
        <f t="shared" si="11"/>
        <v>25</v>
      </c>
      <c r="L53" s="28">
        <f t="shared" si="12"/>
        <v>55</v>
      </c>
      <c r="M53" s="28"/>
      <c r="N53" s="33" t="s">
        <v>66</v>
      </c>
      <c r="O53" s="55" t="str">
        <f>IFERROR(VLOOKUP(N53,'[1]Valuation Sheet'!$B:$W,7,FALSE),"")</f>
        <v>14.30</v>
      </c>
      <c r="P53" s="51">
        <f>IFERROR(VLOOKUP(N53,'[1]Price List'!$B:$Y,MATCH("CLOSE",'[1]Price List'!$6:$6,0)-1,FALSE)/VLOOKUP(N53,'[1]Price List'!$B:$D,MATCH("PCLOSE",'[1]Price List'!$6:$6,0)-1,FALSE)-1,"")</f>
        <v>-2.0547945205479423E-2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9.5561638386767651</v>
      </c>
      <c r="Y53" s="51">
        <f t="shared" si="8"/>
        <v>0.12355603074772883</v>
      </c>
      <c r="Z53" s="52">
        <f t="shared" si="9"/>
        <v>6.9888111888111892E-2</v>
      </c>
      <c r="AA53" s="58">
        <f>IFERROR(VLOOKUP(N53,'[1]Valuation Sheet'!$B:$W,21,FALSE),"")</f>
        <v>-0.26649561950394929</v>
      </c>
      <c r="AB53" s="59">
        <f>IFERROR(VLOOKUP(N53,'[1]Valuation Sheet'!$B:$W,17,FALSE),"")</f>
        <v>-5.3299123900789835E-2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30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56</v>
      </c>
      <c r="J54" s="28">
        <f t="shared" si="10"/>
        <v>55</v>
      </c>
      <c r="K54" s="28">
        <f t="shared" si="11"/>
        <v>33</v>
      </c>
      <c r="L54" s="28">
        <f t="shared" si="12"/>
        <v>67</v>
      </c>
      <c r="M54" s="28"/>
      <c r="N54" s="33" t="s">
        <v>67</v>
      </c>
      <c r="O54" s="55" t="str">
        <f>IFERROR(VLOOKUP(N54,'[1]Valuation Sheet'!$B:$W,7,FALSE),"")</f>
        <v>1,345.00</v>
      </c>
      <c r="P54" s="51">
        <f>IFERROR(VLOOKUP(N54,'[1]Price List'!$B:$Y,MATCH("CLOSE",'[1]Price List'!$6:$6,0)-1,FALSE)/VLOOKUP(N54,'[1]Price List'!$B:$D,MATCH("PCLOSE",'[1]Price List'!$6:$6,0)-1,FALSE)-1,"")</f>
        <v>0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32.565244600685894</v>
      </c>
      <c r="Y54" s="51">
        <f t="shared" si="8"/>
        <v>4.3061784331559508E-2</v>
      </c>
      <c r="Z54" s="52">
        <f t="shared" si="9"/>
        <v>4.3547806691449815E-2</v>
      </c>
      <c r="AA54" s="58">
        <f>IFERROR(VLOOKUP(N54,'[1]Valuation Sheet'!$B:$W,21,FALSE),"")</f>
        <v>-0.80689673538896323</v>
      </c>
      <c r="AB54" s="59">
        <f>IFERROR(VLOOKUP(N54,'[1]Valuation Sheet'!$B:$W,17,FALSE),"")</f>
        <v>-0.16137934707779278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50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58</v>
      </c>
      <c r="J56" s="28" t="str">
        <f t="shared" si="10"/>
        <v/>
      </c>
      <c r="K56" s="28">
        <f t="shared" si="11"/>
        <v>58</v>
      </c>
      <c r="L56" s="28">
        <f t="shared" si="12"/>
        <v>36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30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37</v>
      </c>
      <c r="J57" s="28">
        <f t="shared" si="10"/>
        <v>54</v>
      </c>
      <c r="K57" s="28">
        <f t="shared" si="11"/>
        <v>31</v>
      </c>
      <c r="L57" s="28">
        <f t="shared" si="12"/>
        <v>48</v>
      </c>
      <c r="M57" s="28"/>
      <c r="N57" s="33" t="s">
        <v>70</v>
      </c>
      <c r="O57" s="55" t="str">
        <f>IFERROR(VLOOKUP(N57,'[1]Valuation Sheet'!$B:$W,7,FALSE),"")</f>
        <v>10.20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7.0937123959593915</v>
      </c>
      <c r="Y57" s="51">
        <f t="shared" si="8"/>
        <v>4.7116733601070881E-2</v>
      </c>
      <c r="Z57" s="52">
        <f t="shared" si="9"/>
        <v>4.9019607843137261E-2</v>
      </c>
      <c r="AA57" s="58">
        <f>IFERROR(VLOOKUP(N57,'[1]Valuation Sheet'!$B:$W,21,FALSE),"")</f>
        <v>0.17313663635990584</v>
      </c>
      <c r="AB57" s="59">
        <f>IFERROR(VLOOKUP(N57,'[1]Valuation Sheet'!$B:$W,17,FALSE),"")</f>
        <v>3.4627327271981256E-2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53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51</v>
      </c>
      <c r="J58" s="28">
        <f t="shared" si="10"/>
        <v>38</v>
      </c>
      <c r="K58" s="28">
        <f t="shared" si="11"/>
        <v>15</v>
      </c>
      <c r="L58" s="28">
        <f t="shared" si="12"/>
        <v>38</v>
      </c>
      <c r="M58" s="28"/>
      <c r="N58" s="33" t="s">
        <v>71</v>
      </c>
      <c r="O58" s="55" t="str">
        <f>IFERROR(VLOOKUP(N58,'[1]Valuation Sheet'!$B:$W,7,FALSE),"")</f>
        <v>2.35</v>
      </c>
      <c r="P58" s="51">
        <f>IFERROR(VLOOKUP(N58,'[1]Price List'!$B:$Y,MATCH("CLOSE",'[1]Price List'!$6:$6,0)-1,FALSE)/VLOOKUP(N58,'[1]Price List'!$B:$D,MATCH("PCLOSE",'[1]Price List'!$6:$6,0)-1,FALSE)-1,"")</f>
        <v>-1.6736401673640211E-2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12.62541106156382</v>
      </c>
      <c r="Y58" s="51">
        <f t="shared" si="8"/>
        <v>0.14569982993197331</v>
      </c>
      <c r="Z58" s="52">
        <f t="shared" si="9"/>
        <v>8.5072340425531912E-2</v>
      </c>
      <c r="AA58" s="58">
        <f>IFERROR(VLOOKUP(N58,'[1]Valuation Sheet'!$B:$W,21,FALSE),"")</f>
        <v>0.44841895449332081</v>
      </c>
      <c r="AB58" s="59">
        <f>IFERROR(VLOOKUP(N58,'[1]Valuation Sheet'!$B:$W,17,FALSE),"")</f>
        <v>8.9683790898664073E-2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30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58</v>
      </c>
      <c r="L59" s="28">
        <f t="shared" si="12"/>
        <v>63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30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9</v>
      </c>
      <c r="J60" s="28" t="str">
        <f t="shared" si="10"/>
        <v/>
      </c>
      <c r="K60" s="28">
        <f t="shared" si="11"/>
        <v>58</v>
      </c>
      <c r="L60" s="28">
        <f t="shared" si="12"/>
        <v>7</v>
      </c>
      <c r="M60" s="28"/>
      <c r="N60" s="33" t="s">
        <v>73</v>
      </c>
      <c r="O60" s="55" t="str">
        <f>IFERROR(VLOOKUP(N60,'[1]Valuation Sheet'!$B:$W,7,FALSE),"")</f>
        <v>0.24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2.947953646110637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4.278934177090191</v>
      </c>
      <c r="AB60" s="59">
        <f>IFERROR(VLOOKUP(N60,'[1]Valuation Sheet'!$B:$W,17,FALSE),"")</f>
        <v>0.85578683541803824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50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30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13</v>
      </c>
      <c r="J62" s="28">
        <f t="shared" si="10"/>
        <v>12</v>
      </c>
      <c r="K62" s="28">
        <f t="shared" si="11"/>
        <v>58</v>
      </c>
      <c r="L62" s="28">
        <f t="shared" si="12"/>
        <v>6</v>
      </c>
      <c r="M62" s="28"/>
      <c r="N62" s="33" t="s">
        <v>75</v>
      </c>
      <c r="O62" s="55" t="str">
        <f>IFERROR(VLOOKUP(N62,'[1]Valuation Sheet'!$B:$W,7,FALSE),"")</f>
        <v>1.43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3.6307996079816465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4.5330551320389292</v>
      </c>
      <c r="AB62" s="59">
        <f>IFERROR(VLOOKUP(N62,'[1]Valuation Sheet'!$B:$W,17,FALSE),"")</f>
        <v>0.90661102640778601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50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1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38</v>
      </c>
      <c r="J64" s="28">
        <f t="shared" si="10"/>
        <v>23</v>
      </c>
      <c r="K64" s="28">
        <f t="shared" si="11"/>
        <v>36</v>
      </c>
      <c r="L64" s="28">
        <f t="shared" si="12"/>
        <v>33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9.9273607748184167E-2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30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40</v>
      </c>
      <c r="J65" s="28">
        <f t="shared" si="10"/>
        <v>36</v>
      </c>
      <c r="K65" s="28">
        <f t="shared" si="11"/>
        <v>46</v>
      </c>
      <c r="L65" s="28">
        <f t="shared" si="12"/>
        <v>45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30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52</v>
      </c>
      <c r="J66" s="28">
        <f t="shared" si="10"/>
        <v>45</v>
      </c>
      <c r="K66" s="28">
        <f t="shared" si="11"/>
        <v>29</v>
      </c>
      <c r="L66" s="28">
        <f t="shared" si="12"/>
        <v>53</v>
      </c>
      <c r="M66" s="28"/>
      <c r="N66" s="33" t="s">
        <v>79</v>
      </c>
      <c r="O66" s="55" t="str">
        <f>IFERROR(VLOOKUP(N66,'[1]Valuation Sheet'!$B:$W,7,FALSE),"")</f>
        <v>3.84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15.886461884810254</v>
      </c>
      <c r="Y66" s="51">
        <f t="shared" si="8"/>
        <v>0.13014551351351314</v>
      </c>
      <c r="Z66" s="52">
        <f t="shared" si="9"/>
        <v>5.4277343749999998E-2</v>
      </c>
      <c r="AA66" s="58">
        <f>IFERROR(VLOOKUP(N66,'[1]Valuation Sheet'!$B:$W,21,FALSE),"")</f>
        <v>-0.14330542484217768</v>
      </c>
      <c r="AB66" s="59">
        <f>IFERROR(VLOOKUP(N66,'[1]Valuation Sheet'!$B:$W,17,FALSE),"")</f>
        <v>-2.8661084968435557E-2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50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30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22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0.66</v>
      </c>
      <c r="P68" s="51">
        <f>IFERROR(VLOOKUP(N68,'[1]Price List'!$B:$Y,MATCH("CLOSE",'[1]Price List'!$6:$6,0)-1,FALSE)/VLOOKUP(N68,'[1]Price List'!$B:$D,MATCH("PCLOSE",'[1]Price List'!$6:$6,0)-1,FALSE)-1,"")</f>
        <v>0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0.97488909444213812</v>
      </c>
      <c r="Y68" s="51">
        <f t="shared" si="8"/>
        <v>0.73350742447516559</v>
      </c>
      <c r="Z68" s="52">
        <f t="shared" si="9"/>
        <v>7.5795454545454527E-2</v>
      </c>
      <c r="AA68" s="58">
        <f>IFERROR(VLOOKUP(N68,'[1]Valuation Sheet'!$B:$W,21,FALSE),"")</f>
        <v>5.9527709896050132</v>
      </c>
      <c r="AB68" s="59">
        <f>IFERROR(VLOOKUP(N68,'[1]Valuation Sheet'!$B:$W,17,FALSE),"")</f>
        <v>1.1905541979210028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 t="str">
        <f>IFERROR(_xlfn.RANK.AVG(P69,P$5:P$92,'Market Summary'!$Q$1),"")</f>
        <v/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 t="str">
        <f t="shared" si="3"/>
        <v/>
      </c>
      <c r="J69" s="28">
        <f t="shared" si="10"/>
        <v>15</v>
      </c>
      <c r="K69" s="28" t="str">
        <f t="shared" si="11"/>
        <v/>
      </c>
      <c r="L69" s="28" t="str">
        <f t="shared" si="12"/>
        <v/>
      </c>
      <c r="M69" s="28"/>
      <c r="N69" s="33" t="s">
        <v>82</v>
      </c>
      <c r="O69" s="55" t="str">
        <f>IFERROR(VLOOKUP(N69,'[1]Valuation Sheet'!$B:$W,7,FALSE),"")</f>
        <v/>
      </c>
      <c r="P69" s="51" t="str">
        <f>IFERROR(VLOOKUP(N69,'[1]Price List'!$B:$Y,MATCH("CLOSE",'[1]Price List'!$6:$6,0)-1,FALSE)/VLOOKUP(N69,'[1]Price List'!$B:$D,MATCH("PCLOSE",'[1]Price List'!$6:$6,0)-1,FALSE)-1,"")</f>
        <v/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 t="str">
        <f>IFERROR(IF(VLOOKUP(N69,'[1]Valuation Sheet'!$B:$W,9,FALSE)&lt;0,"",VLOOKUP(N69,'[1]Valuation Sheet'!$B:$W,9,FALSE)),"")</f>
        <v/>
      </c>
      <c r="Y69" s="51">
        <f t="shared" si="8"/>
        <v>0.29011893281902879</v>
      </c>
      <c r="Z69" s="52" t="str">
        <f t="shared" ref="Z69:Z92" si="13">IFERROR(AC69/O69,"")</f>
        <v/>
      </c>
      <c r="AA69" s="58" t="str">
        <f>IFERROR(VLOOKUP(N69,'[1]Valuation Sheet'!$B:$W,21,FALSE),"")</f>
        <v/>
      </c>
      <c r="AB69" s="59" t="str">
        <f>IFERROR(VLOOKUP(N69,'[1]Valuation Sheet'!$B:$W,17,FALSE),"")</f>
        <v/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 t="str">
        <f>IFERROR(_xlfn.RANK.AVG(P70,P$5:P$92,'Market Summary'!$Q$1),"")</f>
        <v/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 t="str">
        <f t="shared" ref="I70:I92" si="16">IFERROR(_xlfn.RANK.AVG(X70,X$5:X$92,1),"")</f>
        <v/>
      </c>
      <c r="J70" s="28">
        <f t="shared" ref="J70:J92" si="17">IFERROR(_xlfn.RANK.AVG(Y70,Y$5:Y$92,0),"")</f>
        <v>44</v>
      </c>
      <c r="K70" s="28" t="str">
        <f t="shared" ref="K70:K92" si="18">IFERROR(_xlfn.RANK.AVG(Z70,$Z$5:$Z$92,0),"")</f>
        <v/>
      </c>
      <c r="L70" s="28" t="str">
        <f t="shared" ref="L70:L92" si="19">IFERROR(_xlfn.RANK.AVG(AA70,AA$5:AA$92,0),"")</f>
        <v/>
      </c>
      <c r="M70" s="28"/>
      <c r="N70" s="33" t="s">
        <v>83</v>
      </c>
      <c r="O70" s="55" t="str">
        <f>IFERROR(VLOOKUP(N70,'[1]Valuation Sheet'!$B:$W,7,FALSE),"")</f>
        <v/>
      </c>
      <c r="P70" s="51" t="str">
        <f>IFERROR(VLOOKUP(N70,'[1]Price List'!$B:$Y,MATCH("CLOSE",'[1]Price List'!$6:$6,0)-1,FALSE)/VLOOKUP(N70,'[1]Price List'!$B:$D,MATCH("PCLOSE",'[1]Price List'!$6:$6,0)-1,FALSE)-1,"")</f>
        <v/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 t="str">
        <f>IFERROR(IF(VLOOKUP(N70,'[1]Valuation Sheet'!$B:$W,9,FALSE)&lt;0,"",VLOOKUP(N70,'[1]Valuation Sheet'!$B:$W,9,FALSE)),"")</f>
        <v/>
      </c>
      <c r="Y70" s="51">
        <f t="shared" ref="Y70:Y92" si="21">IFERROR(1/V70,"")</f>
        <v>0.13042751113310194</v>
      </c>
      <c r="Z70" s="52" t="str">
        <f t="shared" si="13"/>
        <v/>
      </c>
      <c r="AA70" s="58" t="str">
        <f>IFERROR(VLOOKUP(N70,'[1]Valuation Sheet'!$B:$W,21,FALSE),"")</f>
        <v/>
      </c>
      <c r="AB70" s="59" t="str">
        <f>IFERROR(VLOOKUP(N70,'[1]Valuation Sheet'!$B:$W,17,FALSE),"")</f>
        <v/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 t="str">
        <f>IFERROR(_xlfn.RANK.AVG(P71,P$5:P$92,'Market Summary'!$Q$1),"")</f>
        <v/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21</v>
      </c>
      <c r="J71" s="28" t="str">
        <f t="shared" si="17"/>
        <v/>
      </c>
      <c r="K71" s="28">
        <f t="shared" si="18"/>
        <v>19</v>
      </c>
      <c r="L71" s="28">
        <f t="shared" si="19"/>
        <v>16</v>
      </c>
      <c r="M71" s="28"/>
      <c r="N71" s="33" t="s">
        <v>84</v>
      </c>
      <c r="O71" s="55">
        <f>IFERROR(VLOOKUP(N71,'[1]Valuation Sheet'!$B:$W,7,FALSE),"")</f>
        <v>0.64</v>
      </c>
      <c r="P71" s="51" t="str">
        <f>IFERROR(VLOOKUP(N71,'[1]Price List'!$B:$Y,MATCH("CLOSE",'[1]Price List'!$6:$6,0)-1,FALSE)/VLOOKUP(N71,'[1]Price List'!$B:$D,MATCH("PCLOSE",'[1]Price List'!$6:$6,0)-1,FALSE)-1,"")</f>
        <v/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30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47</v>
      </c>
      <c r="J72" s="28">
        <f t="shared" si="17"/>
        <v>40</v>
      </c>
      <c r="K72" s="28">
        <f t="shared" si="18"/>
        <v>42</v>
      </c>
      <c r="L72" s="28">
        <f t="shared" si="19"/>
        <v>24</v>
      </c>
      <c r="M72" s="28"/>
      <c r="N72" s="33" t="s">
        <v>85</v>
      </c>
      <c r="O72" s="55" t="str">
        <f>IFERROR(VLOOKUP(N72,'[1]Valuation Sheet'!$B:$W,7,FALSE),1.65)</f>
        <v>2.00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10.1010754595134</v>
      </c>
      <c r="Y72" s="51">
        <f t="shared" si="21"/>
        <v>0.14327746031746033</v>
      </c>
      <c r="Z72" s="52">
        <f t="shared" si="13"/>
        <v>3.0030000000000005E-2</v>
      </c>
      <c r="AA72" s="58">
        <f>IFERROR(VLOOKUP(N72,'[1]Valuation Sheet'!$B:$W,21,FALSE),"")</f>
        <v>1.2514279161748894</v>
      </c>
      <c r="AB72" s="59">
        <f>IFERROR(VLOOKUP(N72,'[1]Valuation Sheet'!$B:$W,17,FALSE),"")</f>
        <v>0.25028558323497796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63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11</v>
      </c>
      <c r="L73" s="28">
        <f t="shared" si="19"/>
        <v>3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-9.0909090909090828E-2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30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33</v>
      </c>
      <c r="J74" s="28">
        <f t="shared" si="17"/>
        <v>25</v>
      </c>
      <c r="K74" s="28">
        <f t="shared" si="18"/>
        <v>35</v>
      </c>
      <c r="L74" s="28">
        <f t="shared" si="19"/>
        <v>41</v>
      </c>
      <c r="M74" s="28"/>
      <c r="N74" s="33" t="s">
        <v>87</v>
      </c>
      <c r="O74" s="55" t="str">
        <f>IFERROR(VLOOKUP(N74,'[1]Valuation Sheet'!$B:$W,7,FALSE),"")</f>
        <v>2.27</v>
      </c>
      <c r="P74" s="51">
        <f>IFERROR(VLOOKUP(N74,'[1]Price List'!$B:$Y,MATCH("CLOSE",'[1]Price List'!$6:$6,0)-1,FALSE)/VLOOKUP(N74,'[1]Price List'!$B:$D,MATCH("PCLOSE",'[1]Price List'!$6:$6,0)-1,FALSE)-1,"")</f>
        <v>0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6.3248702492069278</v>
      </c>
      <c r="Y74" s="51">
        <f t="shared" si="21"/>
        <v>0.18545163170163168</v>
      </c>
      <c r="Z74" s="52">
        <f t="shared" si="13"/>
        <v>4.235022026431718E-2</v>
      </c>
      <c r="AA74" s="58">
        <f>IFERROR(VLOOKUP(N74,'[1]Valuation Sheet'!$B:$W,21,FALSE),"")</f>
        <v>0.34439160142074621</v>
      </c>
      <c r="AB74" s="59">
        <f>IFERROR(VLOOKUP(N74,'[1]Valuation Sheet'!$B:$W,17,FALSE),"")</f>
        <v>6.8878320284149197E-2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30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50</v>
      </c>
      <c r="J75" s="28">
        <f t="shared" si="17"/>
        <v>30</v>
      </c>
      <c r="K75" s="28">
        <f t="shared" si="18"/>
        <v>58</v>
      </c>
      <c r="L75" s="28">
        <f t="shared" si="19"/>
        <v>47</v>
      </c>
      <c r="M75" s="28"/>
      <c r="N75" s="33" t="s">
        <v>88</v>
      </c>
      <c r="O75" s="55" t="str">
        <f>IFERROR(VLOOKUP(N75,'[1]Valuation Sheet'!$B:$W,7,FALSE),"")</f>
        <v>0.50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12.071702730712611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0.18071315201324745</v>
      </c>
      <c r="AB75" s="59">
        <f>IFERROR(VLOOKUP(N75,'[1]Valuation Sheet'!$B:$W,17,FALSE),"")</f>
        <v>3.6142630402649534E-2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 t="str">
        <f>IFERROR(_xlfn.RANK.AVG(P76,P$5:P$92,'Market Summary'!$Q$1),"")</f>
        <v/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 t="str">
        <f t="shared" si="16"/>
        <v/>
      </c>
      <c r="J76" s="28">
        <f t="shared" si="17"/>
        <v>20</v>
      </c>
      <c r="K76" s="28" t="str">
        <f t="shared" si="18"/>
        <v/>
      </c>
      <c r="L76" s="28" t="str">
        <f t="shared" si="19"/>
        <v/>
      </c>
      <c r="M76" s="28"/>
      <c r="N76" s="33" t="s">
        <v>89</v>
      </c>
      <c r="O76" s="55" t="str">
        <f>IFERROR(VLOOKUP(N76,'[1]Valuation Sheet'!$B:$W,7,FALSE),"")</f>
        <v/>
      </c>
      <c r="P76" s="51" t="str">
        <f>IFERROR(VLOOKUP(N76,'[1]Price List'!$B:$Y,MATCH("CLOSE",'[1]Price List'!$6:$6,0)-1,FALSE)/VLOOKUP(N76,'[1]Price List'!$B:$D,MATCH("PCLOSE",'[1]Price List'!$6:$6,0)-1,FALSE)-1,"")</f>
        <v/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 t="str">
        <f>IFERROR(IF(VLOOKUP(N76,'[1]Valuation Sheet'!$B:$W,9,FALSE)&lt;0,"",VLOOKUP(N76,'[1]Valuation Sheet'!$B:$W,9,FALSE)),"")</f>
        <v/>
      </c>
      <c r="Y76" s="51">
        <f t="shared" si="21"/>
        <v>0.20491154422788579</v>
      </c>
      <c r="Z76" s="52" t="str">
        <f t="shared" si="13"/>
        <v/>
      </c>
      <c r="AA76" s="58" t="str">
        <f>IFERROR(VLOOKUP(N76,'[1]Valuation Sheet'!$B:$W,21,FALSE),"")</f>
        <v/>
      </c>
      <c r="AB76" s="59" t="str">
        <f>IFERROR(VLOOKUP(N76,'[1]Valuation Sheet'!$B:$W,17,FALSE),"")</f>
        <v/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30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20</v>
      </c>
      <c r="J77" s="28">
        <f t="shared" si="17"/>
        <v>24</v>
      </c>
      <c r="K77" s="28">
        <f t="shared" si="18"/>
        <v>58</v>
      </c>
      <c r="L77" s="28">
        <f t="shared" si="19"/>
        <v>19</v>
      </c>
      <c r="M77" s="28"/>
      <c r="N77" s="33" t="s">
        <v>90</v>
      </c>
      <c r="O77" s="55" t="str">
        <f>IFERROR(VLOOKUP(N77,'[1]Valuation Sheet'!$B:$W,7,FALSE),"")</f>
        <v>0.23</v>
      </c>
      <c r="P77" s="51">
        <f>IFERROR(VLOOKUP(N77,'[1]Price List'!$B:$Y,MATCH("CLOSE",'[1]Price List'!$6:$6,0)-1,FALSE)/VLOOKUP(N77,'[1]Price List'!$B:$D,MATCH("PCLOSE",'[1]Price List'!$6:$6,0)-1,FALSE)-1,"")</f>
        <v>0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5.0987107331823864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1.5782315521589791</v>
      </c>
      <c r="AB77" s="59">
        <f>IFERROR(VLOOKUP(N77,'[1]Valuation Sheet'!$B:$W,17,FALSE),"")</f>
        <v>0.31564631043179592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2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31</v>
      </c>
      <c r="J78" s="28">
        <f t="shared" si="17"/>
        <v>51</v>
      </c>
      <c r="K78" s="28">
        <f t="shared" si="18"/>
        <v>58</v>
      </c>
      <c r="L78" s="28">
        <f t="shared" si="19"/>
        <v>25</v>
      </c>
      <c r="M78" s="28"/>
      <c r="N78" s="33" t="s">
        <v>91</v>
      </c>
      <c r="O78" s="55" t="str">
        <f>IFERROR(VLOOKUP(N78,'[1]Valuation Sheet'!$B:$W,7,FALSE),"")</f>
        <v>0.47</v>
      </c>
      <c r="P78" s="51">
        <f>IFERROR(VLOOKUP(N78,'[1]Price List'!$B:$Y,MATCH("CLOSE",'[1]Price List'!$6:$6,0)-1,FALSE)/VLOOKUP(N78,'[1]Price List'!$B:$D,MATCH("PCLOSE",'[1]Price List'!$6:$6,0)-1,FALSE)-1,"")</f>
        <v>9.3023255813953432E-2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6.0645434384489629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1.2218647477031381</v>
      </c>
      <c r="AB78" s="59">
        <f>IFERROR(VLOOKUP(N78,'[1]Valuation Sheet'!$B:$W,17,FALSE),"")</f>
        <v>0.24437294954062772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50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 t="str">
        <f>IFERROR(_xlfn.RANK.AVG(P80,P$5:P$92,'Market Summary'!$Q$1),"")</f>
        <v/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 t="str">
        <f t="shared" si="16"/>
        <v/>
      </c>
      <c r="J80" s="28">
        <f t="shared" si="17"/>
        <v>37</v>
      </c>
      <c r="K80" s="28" t="str">
        <f t="shared" si="18"/>
        <v/>
      </c>
      <c r="L80" s="28" t="str">
        <f t="shared" si="19"/>
        <v/>
      </c>
      <c r="M80" s="28"/>
      <c r="N80" s="33" t="s">
        <v>93</v>
      </c>
      <c r="O80" s="55" t="str">
        <f>IFERROR(VLOOKUP(N80,'[1]Valuation Sheet'!$B:$W,7,FALSE),"")</f>
        <v/>
      </c>
      <c r="P80" s="51" t="str">
        <f>IFERROR(VLOOKUP(N80,'[1]Price List'!$B:$Y,MATCH("CLOSE",'[1]Price List'!$6:$6,0)-1,FALSE)/VLOOKUP(N80,'[1]Price List'!$B:$D,MATCH("PCLOSE",'[1]Price List'!$6:$6,0)-1,FALSE)-1,"")</f>
        <v/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 t="str">
        <f>IFERROR(IF(VLOOKUP(N80,'[1]Valuation Sheet'!$B:$W,9,FALSE)&lt;0,"",VLOOKUP(N80,'[1]Valuation Sheet'!$B:$W,9,FALSE)),"")</f>
        <v/>
      </c>
      <c r="Y80" s="51">
        <f t="shared" si="21"/>
        <v>0.15062320223851275</v>
      </c>
      <c r="Z80" s="52" t="str">
        <f t="shared" si="13"/>
        <v/>
      </c>
      <c r="AA80" s="58" t="str">
        <f>IFERROR(VLOOKUP(N80,'[1]Valuation Sheet'!$B:$W,21,FALSE),"")</f>
        <v/>
      </c>
      <c r="AB80" s="59" t="str">
        <f>IFERROR(VLOOKUP(N80,'[1]Valuation Sheet'!$B:$W,17,FALSE),"")</f>
        <v/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30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8</v>
      </c>
      <c r="J81" s="28">
        <f t="shared" si="17"/>
        <v>18</v>
      </c>
      <c r="K81" s="28">
        <f t="shared" si="18"/>
        <v>7</v>
      </c>
      <c r="L81" s="28">
        <f t="shared" si="19"/>
        <v>11</v>
      </c>
      <c r="M81" s="28"/>
      <c r="N81" s="33" t="s">
        <v>94</v>
      </c>
      <c r="O81" s="55" t="str">
        <f>IFERROR(VLOOKUP(N81,'[1]Valuation Sheet'!$B:$W,7,FALSE),"")</f>
        <v>3.65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2.5804003653820589</v>
      </c>
      <c r="Y81" s="51">
        <f t="shared" si="21"/>
        <v>0.23168679678530338</v>
      </c>
      <c r="Z81" s="52">
        <f t="shared" si="13"/>
        <v>0.10954520547945205</v>
      </c>
      <c r="AA81" s="58">
        <f>IFERROR(VLOOKUP(N81,'[1]Valuation Sheet'!$B:$W,21,FALSE),"")</f>
        <v>2.7562043008716768</v>
      </c>
      <c r="AB81" s="59">
        <f>IFERROR(VLOOKUP(N81,'[1]Valuation Sheet'!$B:$W,17,FALSE),"")</f>
        <v>0.55124086017433527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30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22</v>
      </c>
      <c r="J82" s="28">
        <f t="shared" si="17"/>
        <v>60</v>
      </c>
      <c r="K82" s="28">
        <f t="shared" si="18"/>
        <v>58</v>
      </c>
      <c r="L82" s="28">
        <f t="shared" si="19"/>
        <v>26</v>
      </c>
      <c r="M82" s="28"/>
      <c r="N82" s="33" t="s">
        <v>95</v>
      </c>
      <c r="O82" s="55" t="str">
        <f>IFERROR(VLOOKUP(N82,'[1]Valuation Sheet'!$B:$W,7,FALSE),"")</f>
        <v>27.00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5.1695202829341715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1.1806224200018565</v>
      </c>
      <c r="AB82" s="59">
        <f>IFERROR(VLOOKUP(N82,'[1]Valuation Sheet'!$B:$W,17,FALSE),"")</f>
        <v>0.23612448400037156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64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32</v>
      </c>
      <c r="J83" s="28">
        <f t="shared" si="17"/>
        <v>31</v>
      </c>
      <c r="K83" s="28">
        <f t="shared" si="18"/>
        <v>30</v>
      </c>
      <c r="L83" s="28">
        <f t="shared" si="19"/>
        <v>46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-9.7142857142857197E-2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30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24</v>
      </c>
      <c r="J84" s="28" t="str">
        <f t="shared" si="17"/>
        <v/>
      </c>
      <c r="K84" s="28" t="str">
        <f t="shared" si="18"/>
        <v/>
      </c>
      <c r="L84" s="28">
        <f t="shared" si="19"/>
        <v>13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3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58</v>
      </c>
      <c r="L85" s="28">
        <f t="shared" si="19"/>
        <v>17</v>
      </c>
      <c r="M85" s="28"/>
      <c r="N85" s="33" t="s">
        <v>98</v>
      </c>
      <c r="O85" s="55" t="str">
        <f>IFERROR(VLOOKUP(N85,'[1]Valuation Sheet'!$B:$W,7,FALSE),"")</f>
        <v>3.95</v>
      </c>
      <c r="P85" s="51">
        <f>IFERROR(VLOOKUP(N85,'[1]Price List'!$B:$Y,MATCH("CLOSE",'[1]Price List'!$6:$6,0)-1,FALSE)/VLOOKUP(N85,'[1]Price List'!$B:$D,MATCH("PCLOSE",'[1]Price List'!$6:$6,0)-1,FALSE)-1,"")</f>
        <v>8.2191780821917915E-2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1.8541342068584674</v>
      </c>
      <c r="AB85" s="59">
        <f>IFERROR(VLOOKUP(N85,'[1]Valuation Sheet'!$B:$W,17,FALSE),"")</f>
        <v>0.37082684137169353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30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46</v>
      </c>
      <c r="J86" s="28">
        <f t="shared" si="17"/>
        <v>34</v>
      </c>
      <c r="K86" s="28">
        <f t="shared" si="18"/>
        <v>41</v>
      </c>
      <c r="L86" s="28">
        <f t="shared" si="19"/>
        <v>34</v>
      </c>
      <c r="M86" s="28"/>
      <c r="N86" s="33" t="s">
        <v>99</v>
      </c>
      <c r="O86" s="55" t="str">
        <f>IFERROR(VLOOKUP(N86,'[1]Valuation Sheet'!$B:$W,7,FALSE),"")</f>
        <v>530.00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9.5762852729889314</v>
      </c>
      <c r="Y86" s="51">
        <f t="shared" si="21"/>
        <v>0.15884867899304372</v>
      </c>
      <c r="Z86" s="52">
        <f t="shared" si="13"/>
        <v>3.4141509433962262E-2</v>
      </c>
      <c r="AA86" s="58">
        <f>IFERROR(VLOOKUP(N86,'[1]Valuation Sheet'!$B:$W,21,FALSE),"")</f>
        <v>0.57795684280647053</v>
      </c>
      <c r="AB86" s="59">
        <f>IFERROR(VLOOKUP(N86,'[1]Valuation Sheet'!$B:$W,17,FALSE),"")</f>
        <v>0.11559136856129415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50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18</v>
      </c>
      <c r="J87" s="28">
        <f t="shared" si="17"/>
        <v>27</v>
      </c>
      <c r="K87" s="28">
        <f t="shared" si="18"/>
        <v>4</v>
      </c>
      <c r="L87" s="28">
        <f t="shared" si="19"/>
        <v>40</v>
      </c>
      <c r="M87" s="28"/>
      <c r="N87" s="33" t="s">
        <v>100</v>
      </c>
      <c r="O87" s="55" t="str">
        <f>IFERROR(VLOOKUP(N87,'[1]Valuation Sheet'!$B:$W,7,FALSE),"")</f>
        <v>148.00</v>
      </c>
      <c r="P87" s="51">
        <f>IFERROR(VLOOKUP(N87,'[1]Price List'!$B:$Y,MATCH("CLOSE",'[1]Price List'!$6:$6,0)-1,FALSE)/VLOOKUP(N87,'[1]Price List'!$B:$D,MATCH("PCLOSE",'[1]Price List'!$6:$6,0)-1,FALSE)-1,"")</f>
        <v>-1.3333333333333308E-2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4.9142078638996596</v>
      </c>
      <c r="Y87" s="51">
        <f t="shared" si="21"/>
        <v>0.18050418414367975</v>
      </c>
      <c r="Z87" s="52">
        <f t="shared" si="13"/>
        <v>0.11481891891891893</v>
      </c>
      <c r="AA87" s="58">
        <f>IFERROR(VLOOKUP(N87,'[1]Valuation Sheet'!$B:$W,21,FALSE),"")</f>
        <v>0.42721163248356442</v>
      </c>
      <c r="AB87" s="59">
        <f>IFERROR(VLOOKUP(N87,'[1]Valuation Sheet'!$B:$W,17,FALSE),"")</f>
        <v>8.5442326496712795E-2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50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30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62</v>
      </c>
      <c r="J89" s="28">
        <f t="shared" si="17"/>
        <v>11</v>
      </c>
      <c r="K89" s="28">
        <f t="shared" si="18"/>
        <v>9</v>
      </c>
      <c r="L89" s="28">
        <f t="shared" si="19"/>
        <v>27</v>
      </c>
      <c r="M89" s="28"/>
      <c r="N89" s="33" t="s">
        <v>102</v>
      </c>
      <c r="O89" s="55" t="str">
        <f>IFERROR(VLOOKUP(N89,'[1]Valuation Sheet'!$B:$W,7,FALSE),"")</f>
        <v>1.35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1652.2492570832123</v>
      </c>
      <c r="Y89" s="51">
        <f t="shared" si="21"/>
        <v>0.37030456023120339</v>
      </c>
      <c r="Z89" s="52">
        <f t="shared" si="13"/>
        <v>0.10373259259259258</v>
      </c>
      <c r="AA89" s="58">
        <f>IFERROR(VLOOKUP(N89,'[1]Valuation Sheet'!$B:$W,21,FALSE),"")</f>
        <v>1.1509093127202692</v>
      </c>
      <c r="AB89" s="59">
        <f>IFERROR(VLOOKUP(N89,'[1]Valuation Sheet'!$B:$W,17,FALSE),"")</f>
        <v>0.23018186254405393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47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15</v>
      </c>
      <c r="J90" s="28">
        <f t="shared" si="17"/>
        <v>16</v>
      </c>
      <c r="K90" s="28">
        <f t="shared" si="18"/>
        <v>16</v>
      </c>
      <c r="L90" s="28">
        <f t="shared" si="19"/>
        <v>14</v>
      </c>
      <c r="M90" s="28"/>
      <c r="N90" s="33" t="s">
        <v>103</v>
      </c>
      <c r="O90" s="55" t="str">
        <f>IFERROR(VLOOKUP(N90,'[1]Valuation Sheet'!$B:$W,7,FALSE),"")</f>
        <v>1.84</v>
      </c>
      <c r="P90" s="51">
        <f>IFERROR(VLOOKUP(N90,'[1]Price List'!$B:$Y,MATCH("CLOSE",'[1]Price List'!$6:$6,0)-1,FALSE)/VLOOKUP(N90,'[1]Price List'!$B:$D,MATCH("PCLOSE",'[1]Price List'!$6:$6,0)-1,FALSE)-1,"")</f>
        <v>-5.4054054054054612E-3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3.8628041358470133</v>
      </c>
      <c r="Y90" s="51">
        <f t="shared" si="21"/>
        <v>0.26709703839348514</v>
      </c>
      <c r="Z90" s="52">
        <f t="shared" si="13"/>
        <v>8.152173913043477E-2</v>
      </c>
      <c r="AA90" s="58">
        <f>IFERROR(VLOOKUP(N90,'[1]Valuation Sheet'!$B:$W,21,FALSE),"")</f>
        <v>2.4592114425472751</v>
      </c>
      <c r="AB90" s="59">
        <f>IFERROR(VLOOKUP(N90,'[1]Valuation Sheet'!$B:$W,17,FALSE),"")</f>
        <v>0.49184228850945511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50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4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7</v>
      </c>
      <c r="J92" s="28">
        <f t="shared" si="17"/>
        <v>2</v>
      </c>
      <c r="K92" s="28">
        <f t="shared" si="18"/>
        <v>58</v>
      </c>
      <c r="L92" s="28">
        <f t="shared" si="19"/>
        <v>4</v>
      </c>
      <c r="M92" s="28"/>
      <c r="N92" s="33" t="s">
        <v>105</v>
      </c>
      <c r="O92" s="60" t="str">
        <f>IFERROR(VLOOKUP(N92,'[1]Valuation Sheet'!$B:$W,7,FALSE),"")</f>
        <v>5.50</v>
      </c>
      <c r="P92" s="61">
        <f>IFERROR(VLOOKUP(N92,'[1]Price List'!$B:$Y,MATCH("CLOSE",'[1]Price List'!$6:$6,0)-1,FALSE)/VLOOKUP(N92,'[1]Price List'!$B:$D,MATCH("PCLOSE",'[1]Price List'!$6:$6,0)-1,FALSE)-1,"")</f>
        <v>8.0550098231827238E-2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2.5269995137786045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4.6638829408474569</v>
      </c>
      <c r="AB92" s="67">
        <f>IFERROR(VLOOKUP(N92,'[1]Valuation Sheet'!$B:$W,17,FALSE),"")</f>
        <v>0.93277658816949138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2019-08-14T13:06:52Z</dcterms:modified>
</cp:coreProperties>
</file>