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A761B73-15F8-4B62-855A-BD2DC7D550AA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M6" i="2" s="1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<sst xmlns="http://schemas.openxmlformats.org/spreadsheetml/2006/main" count="138" uniqueCount="115">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</sst>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1.325113643981184E-2</v>
          </cell>
          <cell r="H10" t="str">
            <v>2.55</v>
          </cell>
          <cell r="I10" t="str">
            <v>FAIRLY PRICED</v>
          </cell>
          <cell r="J10">
            <v>5.3212074100698983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4.8264471471418213E-2</v>
          </cell>
          <cell r="O10">
            <v>2.6730744022521162</v>
          </cell>
          <cell r="P10">
            <v>9.6528942942836204E-2</v>
          </cell>
          <cell r="Q10">
            <v>2.7961488045042322</v>
          </cell>
          <cell r="R10">
            <v>0.19305788588567263</v>
          </cell>
          <cell r="S10">
            <v>3.042297609008465</v>
          </cell>
          <cell r="T10">
            <v>0.38611577177134526</v>
          </cell>
          <cell r="U10">
            <v>3.5345952180169302</v>
          </cell>
          <cell r="V10">
            <v>0.96528942942836293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0.21251723417024521</v>
          </cell>
          <cell r="H12" t="str">
            <v>6.55</v>
          </cell>
          <cell r="I12" t="str">
            <v>UNDERPRICED</v>
          </cell>
          <cell r="J12">
            <v>2.3331959777551408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0.14008474545705996</v>
          </cell>
          <cell r="O12">
            <v>7.4675550827437425</v>
          </cell>
          <cell r="P12">
            <v>0.28016949091411969</v>
          </cell>
          <cell r="Q12">
            <v>8.3851101654874842</v>
          </cell>
          <cell r="R12">
            <v>0.56033898182823938</v>
          </cell>
          <cell r="S12">
            <v>10.220220330974968</v>
          </cell>
          <cell r="T12">
            <v>1.1206779636564788</v>
          </cell>
          <cell r="U12">
            <v>13.890440661949935</v>
          </cell>
          <cell r="V12">
            <v>2.8016949091411973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0.1115673870312666</v>
          </cell>
          <cell r="H13" t="str">
            <v>8.20</v>
          </cell>
          <cell r="I13" t="str">
            <v>UNDERPRICED</v>
          </cell>
          <cell r="J13">
            <v>4.0197920868457393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9.3567838021811678E-2</v>
          </cell>
          <cell r="O13">
            <v>8.9672562717788544</v>
          </cell>
          <cell r="P13">
            <v>0.18713567604362358</v>
          </cell>
          <cell r="Q13">
            <v>9.7345125435577131</v>
          </cell>
          <cell r="R13">
            <v>0.37427135208724716</v>
          </cell>
          <cell r="S13">
            <v>11.269025087115425</v>
          </cell>
          <cell r="T13">
            <v>0.74854270417449431</v>
          </cell>
          <cell r="U13">
            <v>14.338050174230853</v>
          </cell>
          <cell r="V13">
            <v>1.8713567604362358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0.15117450612211622</v>
          </cell>
          <cell r="H14" t="str">
            <v>5.70</v>
          </cell>
          <cell r="I14" t="str">
            <v>UNDERPRICED</v>
          </cell>
          <cell r="J14">
            <v>3.3357256089889193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0.11181849163587265</v>
          </cell>
          <cell r="O14">
            <v>6.3373654023244743</v>
          </cell>
          <cell r="P14">
            <v>0.2236369832717453</v>
          </cell>
          <cell r="Q14">
            <v>6.9747308046489485</v>
          </cell>
          <cell r="R14">
            <v>0.44727396654349083</v>
          </cell>
          <cell r="S14">
            <v>8.2494616092978976</v>
          </cell>
          <cell r="T14">
            <v>0.89454793308698166</v>
          </cell>
          <cell r="U14">
            <v>10.798923218595796</v>
          </cell>
          <cell r="V14">
            <v>2.2363698327174539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0.47485452767381603</v>
          </cell>
          <cell r="H15" t="str">
            <v>1.62</v>
          </cell>
          <cell r="I15" t="str">
            <v>UNDERPRICED</v>
          </cell>
          <cell r="J15">
            <v>2.179862935333349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0.26096773779997018</v>
          </cell>
          <cell r="O15">
            <v>2.0427677352359517</v>
          </cell>
          <cell r="P15">
            <v>0.52193547559994036</v>
          </cell>
          <cell r="Q15">
            <v>2.4655354704719037</v>
          </cell>
          <cell r="R15">
            <v>1.0438709511998807</v>
          </cell>
          <cell r="S15">
            <v>3.3110709409438068</v>
          </cell>
          <cell r="T15">
            <v>2.0877419023997614</v>
          </cell>
          <cell r="U15">
            <v>5.0021418818876136</v>
          </cell>
          <cell r="V15">
            <v>5.2193547559994027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-5.2533146045751676E-2</v>
          </cell>
          <cell r="H17" t="str">
            <v>28.40</v>
          </cell>
          <cell r="I17" t="str">
            <v>OVERPRICED</v>
          </cell>
          <cell r="J17">
            <v>5.315275056067124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1.7951583777171987E-2</v>
          </cell>
          <cell r="O17">
            <v>28.909824979271683</v>
          </cell>
          <cell r="P17">
            <v>3.5903167554343973E-2</v>
          </cell>
          <cell r="Q17">
            <v>29.419649958543367</v>
          </cell>
          <cell r="R17">
            <v>7.1806335108688168E-2</v>
          </cell>
          <cell r="S17">
            <v>30.439299917086743</v>
          </cell>
          <cell r="T17">
            <v>0.14361267021737634</v>
          </cell>
          <cell r="U17">
            <v>32.478599834173487</v>
          </cell>
          <cell r="V17">
            <v>0.35903167554344084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-9.7051132155118847E-2</v>
          </cell>
          <cell r="H18" t="str">
            <v>38.20</v>
          </cell>
          <cell r="I18" t="str">
            <v>OVERPRICED</v>
          </cell>
          <cell r="J18">
            <v>7.7831562619022518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-2.5619593112307104E-3</v>
          </cell>
          <cell r="O18">
            <v>38.102133154310991</v>
          </cell>
          <cell r="P18">
            <v>-5.1239186224611988E-3</v>
          </cell>
          <cell r="Q18">
            <v>38.004266308621986</v>
          </cell>
          <cell r="R18">
            <v>-1.0247837244922176E-2</v>
          </cell>
          <cell r="S18">
            <v>37.808532617243976</v>
          </cell>
          <cell r="T18">
            <v>-2.0495674489844351E-2</v>
          </cell>
          <cell r="U18">
            <v>37.41706523448795</v>
          </cell>
          <cell r="V18">
            <v>-5.1239186224610989E-2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0.20559459706436298</v>
          </cell>
          <cell r="H20" t="str">
            <v>6.00</v>
          </cell>
          <cell r="I20" t="str">
            <v>UNDERPRICED</v>
          </cell>
          <cell r="J20">
            <v>2.3845542474042665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0.13689484791299722</v>
          </cell>
          <cell r="O20">
            <v>6.8213690874779829</v>
          </cell>
          <cell r="P20">
            <v>0.27378969582599444</v>
          </cell>
          <cell r="Q20">
            <v>7.6427381749559666</v>
          </cell>
          <cell r="R20">
            <v>0.54757939165198866</v>
          </cell>
          <cell r="S20">
            <v>9.2854763499119315</v>
          </cell>
          <cell r="T20">
            <v>1.0951587833039773</v>
          </cell>
          <cell r="U20">
            <v>12.570952699823863</v>
          </cell>
          <cell r="V20">
            <v>2.7378969582599431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2.6509783502933492E-2</v>
          </cell>
          <cell r="H22" t="str">
            <v>0.63</v>
          </cell>
          <cell r="I22" t="str">
            <v>FAIRLY PRICED</v>
          </cell>
          <cell r="J22">
            <v>7.3066231686466621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5.4373953314444279E-2</v>
          </cell>
          <cell r="O22">
            <v>0.66425559058809991</v>
          </cell>
          <cell r="P22">
            <v>0.10874790662888856</v>
          </cell>
          <cell r="Q22">
            <v>0.69851118117619981</v>
          </cell>
          <cell r="R22">
            <v>0.21749581325777712</v>
          </cell>
          <cell r="S22">
            <v>0.76702236235239962</v>
          </cell>
          <cell r="T22">
            <v>0.43499162651555423</v>
          </cell>
          <cell r="U22">
            <v>0.90404472470479913</v>
          </cell>
          <cell r="V22">
            <v>1.0874790662888856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7.0508791516419228E-2</v>
          </cell>
          <cell r="H23" t="str">
            <v>18.30</v>
          </cell>
          <cell r="I23" t="str">
            <v>UNDERPRICED</v>
          </cell>
          <cell r="J23">
            <v>3.2429390782316454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7.4648355317137316E-2</v>
          </cell>
          <cell r="O23">
            <v>19.666064902303614</v>
          </cell>
          <cell r="P23">
            <v>0.14929671063427441</v>
          </cell>
          <cell r="Q23">
            <v>21.032129804607223</v>
          </cell>
          <cell r="R23">
            <v>0.29859342126854882</v>
          </cell>
          <cell r="S23">
            <v>23.764259609214445</v>
          </cell>
          <cell r="T23">
            <v>0.59718684253709786</v>
          </cell>
          <cell r="U23">
            <v>29.228519218428893</v>
          </cell>
          <cell r="V23">
            <v>1.4929671063427445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-0.16224228868786722</v>
          </cell>
          <cell r="H27" t="str">
            <v>12.50</v>
          </cell>
          <cell r="I27" t="str">
            <v>OVERPRICED</v>
          </cell>
          <cell r="J27">
            <v>38.958101088052473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-3.2601539161765336E-2</v>
          </cell>
          <cell r="O27">
            <v>12.092480760477933</v>
          </cell>
          <cell r="P27">
            <v>-6.5203078323530561E-2</v>
          </cell>
          <cell r="Q27">
            <v>11.684961520955868</v>
          </cell>
          <cell r="R27">
            <v>-0.13040615664706112</v>
          </cell>
          <cell r="S27">
            <v>10.869923041911736</v>
          </cell>
          <cell r="T27">
            <v>-0.26081231329412224</v>
          </cell>
          <cell r="U27">
            <v>9.2398460838234726</v>
          </cell>
          <cell r="V27">
            <v>-0.65203078323530561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-3.9274613905764609E-2</v>
          </cell>
          <cell r="H30" t="str">
            <v>12.30</v>
          </cell>
          <cell r="I30" t="str">
            <v>FAIRLY PRICED</v>
          </cell>
          <cell r="J30">
            <v>50.630194911119062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2.4061012664508219E-2</v>
          </cell>
          <cell r="O30">
            <v>12.595950455773451</v>
          </cell>
          <cell r="P30">
            <v>4.8122025329016216E-2</v>
          </cell>
          <cell r="Q30">
            <v>12.8919009115469</v>
          </cell>
          <cell r="R30">
            <v>9.6244050658032654E-2</v>
          </cell>
          <cell r="S30">
            <v>13.483801823093803</v>
          </cell>
          <cell r="T30">
            <v>0.19248810131606531</v>
          </cell>
          <cell r="U30">
            <v>14.667603646187604</v>
          </cell>
          <cell r="V30">
            <v>0.48122025329016305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-0.12799440563070733</v>
          </cell>
          <cell r="H32" t="str">
            <v>14.50</v>
          </cell>
          <cell r="I32" t="str">
            <v>OVERPRICED</v>
          </cell>
          <cell r="J32">
            <v>17.704604210724437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-1.6820379990420853E-2</v>
          </cell>
          <cell r="O32">
            <v>14.256104490138897</v>
          </cell>
          <cell r="P32">
            <v>-3.3640759980841817E-2</v>
          </cell>
          <cell r="Q32">
            <v>14.012208980277794</v>
          </cell>
          <cell r="R32">
            <v>-6.7281519961683522E-2</v>
          </cell>
          <cell r="S32">
            <v>13.524417960555589</v>
          </cell>
          <cell r="T32">
            <v>-0.13456303992336704</v>
          </cell>
          <cell r="U32">
            <v>12.548835921111177</v>
          </cell>
          <cell r="V32">
            <v>-0.33640759980841772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2.8856543609709372E-2</v>
          </cell>
          <cell r="H34" t="str">
            <v>5.70</v>
          </cell>
          <cell r="I34" t="str">
            <v>FAIRLY PRICED</v>
          </cell>
          <cell r="J34">
            <v>5.3535607492610051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5.5455322189716938E-2</v>
          </cell>
          <cell r="O34">
            <v>6.0160953364813867</v>
          </cell>
          <cell r="P34">
            <v>0.11091064437943388</v>
          </cell>
          <cell r="Q34">
            <v>6.3321906729627733</v>
          </cell>
          <cell r="R34">
            <v>0.22182128875886775</v>
          </cell>
          <cell r="S34">
            <v>6.9643813459255464</v>
          </cell>
          <cell r="T34">
            <v>0.44364257751773573</v>
          </cell>
          <cell r="U34">
            <v>8.2287626918510934</v>
          </cell>
          <cell r="V34">
            <v>1.1091064437943392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0.11017426873707188</v>
          </cell>
          <cell r="H40" t="str">
            <v>0.96</v>
          </cell>
          <cell r="I40" t="str">
            <v>UNDERPRICED</v>
          </cell>
          <cell r="J40">
            <v>4.9318844641775943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9.292589990527178E-2</v>
          </cell>
          <cell r="O40">
            <v>1.0492088639090609</v>
          </cell>
          <cell r="P40">
            <v>0.18585179981054334</v>
          </cell>
          <cell r="Q40">
            <v>1.1384177278181216</v>
          </cell>
          <cell r="R40">
            <v>0.37170359962108668</v>
          </cell>
          <cell r="S40">
            <v>1.3168354556362432</v>
          </cell>
          <cell r="T40">
            <v>0.74340719924217358</v>
          </cell>
          <cell r="U40">
            <v>1.6736709112724866</v>
          </cell>
          <cell r="V40">
            <v>1.8585179981054338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0.29422663213917399</v>
          </cell>
          <cell r="H41" t="str">
            <v>5.80</v>
          </cell>
          <cell r="I41" t="str">
            <v>UNDERPRICED</v>
          </cell>
          <cell r="J41">
            <v>3.2503923683276081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0.17773580298345526</v>
          </cell>
          <cell r="O41">
            <v>6.8308676573040401</v>
          </cell>
          <cell r="P41">
            <v>0.35547160596691052</v>
          </cell>
          <cell r="Q41">
            <v>7.8617353146080804</v>
          </cell>
          <cell r="R41">
            <v>0.71094321193382126</v>
          </cell>
          <cell r="S41">
            <v>9.9234706292161636</v>
          </cell>
          <cell r="T41">
            <v>1.4218864238676425</v>
          </cell>
          <cell r="U41">
            <v>14.046941258432327</v>
          </cell>
          <cell r="V41">
            <v>3.5547160596691061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-0.17550431636489727</v>
          </cell>
          <cell r="H49" t="str">
            <v>19.40</v>
          </cell>
          <cell r="I49" t="str">
            <v>OVERPRICED</v>
          </cell>
          <cell r="J49">
            <v>789.80922034145954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-3.8712578765488503E-2</v>
          </cell>
          <cell r="O49">
            <v>18.648975971949522</v>
          </cell>
          <cell r="P49">
            <v>-7.7425157530977007E-2</v>
          </cell>
          <cell r="Q49">
            <v>17.897951943899045</v>
          </cell>
          <cell r="R49">
            <v>-0.15485031506195412</v>
          </cell>
          <cell r="S49">
            <v>16.395903887798088</v>
          </cell>
          <cell r="T49">
            <v>-0.30970063012390825</v>
          </cell>
          <cell r="U49">
            <v>13.391807775596179</v>
          </cell>
          <cell r="V49">
            <v>-0.77425157530977051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-2.1905596284576757E-2</v>
          </cell>
          <cell r="H50" t="str">
            <v>9.80</v>
          </cell>
          <cell r="I50" t="str">
            <v>FAIRLY PRICED</v>
          </cell>
          <cell r="J50">
            <v>4.8192967487048826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3.2064521414884695E-2</v>
          </cell>
          <cell r="O50">
            <v>10.114232309865871</v>
          </cell>
          <cell r="P50">
            <v>6.4129042829769389E-2</v>
          </cell>
          <cell r="Q50">
            <v>10.428464619731741</v>
          </cell>
          <cell r="R50">
            <v>0.12825808565953878</v>
          </cell>
          <cell r="S50">
            <v>11.05692923946348</v>
          </cell>
          <cell r="T50">
            <v>0.25651617131907734</v>
          </cell>
          <cell r="U50">
            <v>12.313858478926958</v>
          </cell>
          <cell r="V50">
            <v>0.64129042829769345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8.5699752505453961E-2</v>
          </cell>
          <cell r="H51" t="str">
            <v>15.05</v>
          </cell>
          <cell r="I51" t="str">
            <v>UNDERPRICED</v>
          </cell>
          <cell r="J51">
            <v>5.0646082024561432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8.1648232446287938E-2</v>
          </cell>
          <cell r="O51">
            <v>16.278805898316634</v>
          </cell>
          <cell r="P51">
            <v>0.16329646489257588</v>
          </cell>
          <cell r="Q51">
            <v>17.507611796633267</v>
          </cell>
          <cell r="R51">
            <v>0.32659292978515153</v>
          </cell>
          <cell r="S51">
            <v>19.965223593266533</v>
          </cell>
          <cell r="T51">
            <v>0.65318585957030306</v>
          </cell>
          <cell r="U51">
            <v>24.880447186533061</v>
          </cell>
          <cell r="V51">
            <v>1.6329646489257579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0.45704904414458802</v>
          </cell>
          <cell r="H52" t="str">
            <v>0.95</v>
          </cell>
          <cell r="I52" t="str">
            <v>UNDERPRICED</v>
          </cell>
          <cell r="J52">
            <v>4.6746702391755353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0.25276310894076381</v>
          </cell>
          <cell r="O52">
            <v>1.1901249534937255</v>
          </cell>
          <cell r="P52">
            <v>0.50552621788152763</v>
          </cell>
          <cell r="Q52">
            <v>1.4302499069874512</v>
          </cell>
          <cell r="R52">
            <v>1.0110524357630553</v>
          </cell>
          <cell r="S52">
            <v>1.9104998139749023</v>
          </cell>
          <cell r="T52">
            <v>2.0221048715261101</v>
          </cell>
          <cell r="U52">
            <v>2.8709996279498045</v>
          </cell>
          <cell r="V52">
            <v>5.0552621788152745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-0.1131175038844721</v>
          </cell>
          <cell r="H53" t="str">
            <v>13.10</v>
          </cell>
          <cell r="I53" t="str">
            <v>OVERPRICED</v>
          </cell>
          <cell r="J53">
            <v>8.754247992074518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-9.9652189271239866E-3</v>
          </cell>
          <cell r="O53">
            <v>12.969455632054675</v>
          </cell>
          <cell r="P53">
            <v>-1.9930437854247862E-2</v>
          </cell>
          <cell r="Q53">
            <v>12.838911264109353</v>
          </cell>
          <cell r="R53">
            <v>-3.9860875708495835E-2</v>
          </cell>
          <cell r="S53">
            <v>12.577822528218704</v>
          </cell>
          <cell r="T53">
            <v>-7.972175141699156E-2</v>
          </cell>
          <cell r="U53">
            <v>12.05564505643741</v>
          </cell>
          <cell r="V53">
            <v>-0.19930437854247895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0.16108384650033097</v>
          </cell>
          <cell r="H71" t="str">
            <v>0.33</v>
          </cell>
          <cell r="I71" t="str">
            <v>UNDERPRICED</v>
          </cell>
          <cell r="J71">
            <v>3.1279975875379926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0.11638463890782624</v>
          </cell>
          <cell r="O71">
            <v>0.3684069308395827</v>
          </cell>
          <cell r="P71">
            <v>0.23276927781565271</v>
          </cell>
          <cell r="Q71">
            <v>0.40681386167916539</v>
          </cell>
          <cell r="R71">
            <v>0.46553855563130542</v>
          </cell>
          <cell r="S71">
            <v>0.48362772335833082</v>
          </cell>
          <cell r="T71">
            <v>0.93107711126261061</v>
          </cell>
          <cell r="U71">
            <v>0.63725544671666157</v>
          </cell>
          <cell r="V71">
            <v>2.3276927781565266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0.33141564601194257</v>
          </cell>
          <cell r="H75" t="str">
            <v>0.24</v>
          </cell>
          <cell r="I75" t="str">
            <v>UNDERPRICED</v>
          </cell>
          <cell r="J75">
            <v>1.5185602108803136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0.19487221244771269</v>
          </cell>
          <cell r="O75">
            <v>0.28676933098745105</v>
          </cell>
          <cell r="P75">
            <v>0.38974442489542538</v>
          </cell>
          <cell r="Q75">
            <v>0.33353866197490206</v>
          </cell>
          <cell r="R75">
            <v>0.77948884979085076</v>
          </cell>
          <cell r="S75">
            <v>0.42707732394980419</v>
          </cell>
          <cell r="T75">
            <v>1.5589776995817015</v>
          </cell>
          <cell r="U75">
            <v>0.61415464789960839</v>
          </cell>
          <cell r="V75">
            <v>3.8974442489542538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0.42</v>
          </cell>
          <cell r="I83" t="str">
            <v>FAIRLY PRICED</v>
          </cell>
          <cell r="J83">
            <v>5.4193792428692866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7.4318622788151822E-2</v>
          </cell>
          <cell r="O83">
            <v>0.45121382157102374</v>
          </cell>
          <cell r="P83">
            <v>0.14863724557630364</v>
          </cell>
          <cell r="Q83">
            <v>0.4824276431420475</v>
          </cell>
          <cell r="R83">
            <v>0.29727449115260707</v>
          </cell>
          <cell r="S83">
            <v>0.54485528628409496</v>
          </cell>
          <cell r="T83">
            <v>0.59454898230521414</v>
          </cell>
          <cell r="U83">
            <v>0.66971057256818989</v>
          </cell>
          <cell r="V83">
            <v>1.4863724557630356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-4.9022725099912238E-3</v>
          </cell>
          <cell r="H85" t="str">
            <v>19.70</v>
          </cell>
          <cell r="I85" t="str">
            <v>FAIRLY PRICED</v>
          </cell>
          <cell r="J85">
            <v>5.4867547104608816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3.9899521274023186E-2</v>
          </cell>
          <cell r="O85">
            <v>20.486020569098255</v>
          </cell>
          <cell r="P85">
            <v>7.9799042548046373E-2</v>
          </cell>
          <cell r="Q85">
            <v>21.272041138196514</v>
          </cell>
          <cell r="R85">
            <v>0.15959808509609275</v>
          </cell>
          <cell r="S85">
            <v>22.844082276393028</v>
          </cell>
          <cell r="T85">
            <v>0.31919617019218527</v>
          </cell>
          <cell r="U85">
            <v>25.988164552786049</v>
          </cell>
          <cell r="V85">
            <v>0.79799042548046328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0.29589034353123855</v>
          </cell>
          <cell r="H86" t="str">
            <v>3.00</v>
          </cell>
          <cell r="I86" t="str">
            <v>UNDERPRICED</v>
          </cell>
          <cell r="J86">
            <v>2.1208770126427878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0.17850242830302698</v>
          </cell>
          <cell r="O86">
            <v>3.5355072849090812</v>
          </cell>
          <cell r="P86">
            <v>0.35700485660605419</v>
          </cell>
          <cell r="Q86">
            <v>4.0710145698181623</v>
          </cell>
          <cell r="R86">
            <v>0.71400971321210793</v>
          </cell>
          <cell r="S86">
            <v>5.1420291396363238</v>
          </cell>
          <cell r="T86">
            <v>1.4280194264242159</v>
          </cell>
          <cell r="U86">
            <v>7.2840582792726476</v>
          </cell>
          <cell r="V86">
            <v>3.5700485660605397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0.12512212019479926</v>
          </cell>
          <cell r="H87" t="str">
            <v>19.65</v>
          </cell>
          <cell r="I87" t="str">
            <v>UNDERPRICED</v>
          </cell>
          <cell r="J87">
            <v>3.7622619836909803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9.981375404592896E-2</v>
          </cell>
          <cell r="O87">
            <v>21.611340267002504</v>
          </cell>
          <cell r="P87">
            <v>0.19962750809185814</v>
          </cell>
          <cell r="Q87">
            <v>23.572680534005009</v>
          </cell>
          <cell r="R87">
            <v>0.39925501618371628</v>
          </cell>
          <cell r="S87">
            <v>27.495361068010023</v>
          </cell>
          <cell r="T87">
            <v>0.79851003236743257</v>
          </cell>
          <cell r="U87">
            <v>35.340722136020048</v>
          </cell>
          <cell r="V87">
            <v>1.9962750809185814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0.13062416928011084</v>
          </cell>
          <cell r="H90" t="str">
            <v>3.70</v>
          </cell>
          <cell r="I90" t="str">
            <v>UNDERPRICED</v>
          </cell>
          <cell r="J90">
            <v>-5.0501281561894888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0.10234905563636421</v>
          </cell>
          <cell r="O90">
            <v>4.0786915058545476</v>
          </cell>
          <cell r="P90">
            <v>0.20469811127272841</v>
          </cell>
          <cell r="Q90">
            <v>4.4573830117090951</v>
          </cell>
          <cell r="R90">
            <v>0.4093962225454566</v>
          </cell>
          <cell r="S90">
            <v>5.2147660234181901</v>
          </cell>
          <cell r="T90">
            <v>0.8187924450909132</v>
          </cell>
          <cell r="U90">
            <v>6.7295320468363791</v>
          </cell>
          <cell r="V90">
            <v>2.0469811127272828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3.869689693919369E-2</v>
          </cell>
          <cell r="H94" t="str">
            <v>1.32</v>
          </cell>
          <cell r="I94" t="str">
            <v>FAIRLY PRICED</v>
          </cell>
          <cell r="J94">
            <v>1615.5326069258074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5.9989680764104714E-2</v>
          </cell>
          <cell r="O94">
            <v>1.3991863786086183</v>
          </cell>
          <cell r="P94">
            <v>0.11997936152820943</v>
          </cell>
          <cell r="Q94">
            <v>1.4783727572172365</v>
          </cell>
          <cell r="R94">
            <v>0.23995872305641863</v>
          </cell>
          <cell r="S94">
            <v>1.6367455144344727</v>
          </cell>
          <cell r="T94">
            <v>0.47991744611283726</v>
          </cell>
          <cell r="U94">
            <v>1.9534910288689453</v>
          </cell>
          <cell r="V94">
            <v>1.1997936152820934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0.22632888008269197</v>
          </cell>
          <cell r="H95" t="str">
            <v>1.62</v>
          </cell>
          <cell r="I95" t="str">
            <v>UNDERPRICED</v>
          </cell>
          <cell r="J95">
            <v>3.4009471196044361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0.14644904488540078</v>
          </cell>
          <cell r="O95">
            <v>1.8572474527143494</v>
          </cell>
          <cell r="P95">
            <v>0.29289808977080156</v>
          </cell>
          <cell r="Q95">
            <v>2.0944949054286988</v>
          </cell>
          <cell r="R95">
            <v>0.58579617954160335</v>
          </cell>
          <cell r="S95">
            <v>2.5689898108573974</v>
          </cell>
          <cell r="T95">
            <v>1.1715923590832062</v>
          </cell>
          <cell r="U95">
            <v>3.5179796217147943</v>
          </cell>
          <cell r="V95">
            <v>2.9289808977080161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27</v>
          </cell>
        </row>
        <row r="102">
          <cell r="I102">
            <v>24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4131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232852.5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202785.99999999997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204630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32076.000000000004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835812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391168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205200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24299.1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574620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107500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161622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233595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1651.9739999999999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39024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16704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97000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117600.00000000001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61705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7533.5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34715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2415.6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2680.7999999999997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5619.5999999999995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13670.815000000001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3900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25544.999999999996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45991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1018.3140000000001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698.88420000000008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31/07/2019 14:40:04.004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>
            <v>0</v>
          </cell>
          <cell r="G6" t="str">
            <v>OOPEN</v>
          </cell>
          <cell r="H6">
            <v>0</v>
          </cell>
          <cell r="I6">
            <v>0</v>
          </cell>
          <cell r="J6" t="str">
            <v>OPEN</v>
          </cell>
          <cell r="K6">
            <v>0</v>
          </cell>
          <cell r="L6">
            <v>0</v>
          </cell>
          <cell r="M6" t="str">
            <v>HIGH</v>
          </cell>
          <cell r="N6">
            <v>0</v>
          </cell>
          <cell r="O6">
            <v>0</v>
          </cell>
          <cell r="P6" t="str">
            <v>LOW</v>
          </cell>
          <cell r="Q6">
            <v>0</v>
          </cell>
          <cell r="R6">
            <v>0</v>
          </cell>
          <cell r="S6" t="str">
            <v>%SPREAD</v>
          </cell>
          <cell r="T6" t="str">
            <v>OCLOSE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CLOSE</v>
          </cell>
        </row>
        <row r="7">
          <cell r="B7" t="str">
            <v>ABBEYBDS</v>
          </cell>
          <cell r="C7">
            <v>0</v>
          </cell>
          <cell r="D7" t="str">
            <v>0.99</v>
          </cell>
          <cell r="E7">
            <v>0</v>
          </cell>
          <cell r="F7">
            <v>0</v>
          </cell>
          <cell r="G7" t="str">
            <v>-</v>
          </cell>
          <cell r="H7">
            <v>0</v>
          </cell>
          <cell r="I7">
            <v>0</v>
          </cell>
          <cell r="J7" t="str">
            <v>0.99</v>
          </cell>
          <cell r="K7">
            <v>0</v>
          </cell>
          <cell r="L7">
            <v>0</v>
          </cell>
          <cell r="M7" t="str">
            <v>-</v>
          </cell>
          <cell r="N7">
            <v>0</v>
          </cell>
          <cell r="O7">
            <v>0</v>
          </cell>
          <cell r="P7" t="str">
            <v>-</v>
          </cell>
          <cell r="Q7">
            <v>0</v>
          </cell>
          <cell r="R7">
            <v>0</v>
          </cell>
          <cell r="S7" t="str">
            <v>-</v>
          </cell>
          <cell r="T7" t="str">
            <v>-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0.99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>
            <v>0</v>
          </cell>
          <cell r="G8" t="str">
            <v>-</v>
          </cell>
          <cell r="H8">
            <v>0</v>
          </cell>
          <cell r="I8">
            <v>0</v>
          </cell>
          <cell r="J8" t="str">
            <v>0.30</v>
          </cell>
          <cell r="K8">
            <v>0</v>
          </cell>
          <cell r="L8">
            <v>0</v>
          </cell>
          <cell r="M8" t="str">
            <v>-</v>
          </cell>
          <cell r="N8">
            <v>0</v>
          </cell>
          <cell r="O8">
            <v>0</v>
          </cell>
          <cell r="P8" t="str">
            <v>-</v>
          </cell>
          <cell r="Q8">
            <v>0</v>
          </cell>
          <cell r="R8">
            <v>0</v>
          </cell>
          <cell r="S8" t="str">
            <v>-</v>
          </cell>
          <cell r="T8" t="str">
            <v>-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0.30</v>
          </cell>
        </row>
        <row r="9">
          <cell r="B9" t="str">
            <v>ACADEMY</v>
          </cell>
          <cell r="C9">
            <v>0</v>
          </cell>
          <cell r="D9" t="str">
            <v>0.40</v>
          </cell>
          <cell r="E9">
            <v>0</v>
          </cell>
          <cell r="F9">
            <v>0</v>
          </cell>
          <cell r="G9" t="str">
            <v>-</v>
          </cell>
          <cell r="H9">
            <v>0</v>
          </cell>
          <cell r="I9">
            <v>0</v>
          </cell>
          <cell r="J9" t="str">
            <v>0.40</v>
          </cell>
          <cell r="K9">
            <v>0</v>
          </cell>
          <cell r="L9">
            <v>0</v>
          </cell>
          <cell r="M9" t="str">
            <v>-</v>
          </cell>
          <cell r="N9">
            <v>0</v>
          </cell>
          <cell r="O9">
            <v>0</v>
          </cell>
          <cell r="P9" t="str">
            <v>-</v>
          </cell>
          <cell r="Q9">
            <v>0</v>
          </cell>
          <cell r="R9">
            <v>0</v>
          </cell>
          <cell r="S9" t="str">
            <v>-</v>
          </cell>
          <cell r="T9" t="str">
            <v>-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0.40</v>
          </cell>
        </row>
        <row r="10">
          <cell r="B10" t="str">
            <v>ACCESS</v>
          </cell>
          <cell r="C10">
            <v>0</v>
          </cell>
          <cell r="D10" t="str">
            <v>6.30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6.30</v>
          </cell>
          <cell r="K10">
            <v>0</v>
          </cell>
          <cell r="L10">
            <v>0</v>
          </cell>
          <cell r="M10" t="str">
            <v>6.75</v>
          </cell>
          <cell r="N10">
            <v>0</v>
          </cell>
          <cell r="O10">
            <v>0</v>
          </cell>
          <cell r="P10" t="str">
            <v>6.35</v>
          </cell>
          <cell r="Q10">
            <v>0</v>
          </cell>
          <cell r="R10">
            <v>0</v>
          </cell>
          <cell r="S10" t="str">
            <v>5.93</v>
          </cell>
          <cell r="T10" t="str">
            <v>6.55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6.55</v>
          </cell>
        </row>
        <row r="11">
          <cell r="B11" t="str">
            <v>AFRINSURE</v>
          </cell>
          <cell r="C11">
            <v>0</v>
          </cell>
          <cell r="D11" t="str">
            <v>0.20</v>
          </cell>
          <cell r="E11">
            <v>0</v>
          </cell>
          <cell r="F11">
            <v>0</v>
          </cell>
          <cell r="G11" t="str">
            <v>-</v>
          </cell>
          <cell r="H11">
            <v>0</v>
          </cell>
          <cell r="I11">
            <v>0</v>
          </cell>
          <cell r="J11" t="str">
            <v>0.20</v>
          </cell>
          <cell r="K11">
            <v>0</v>
          </cell>
          <cell r="L11">
            <v>0</v>
          </cell>
          <cell r="M11" t="str">
            <v>-</v>
          </cell>
          <cell r="N11">
            <v>0</v>
          </cell>
          <cell r="O11">
            <v>0</v>
          </cell>
          <cell r="P11" t="str">
            <v>-</v>
          </cell>
          <cell r="Q11">
            <v>0</v>
          </cell>
          <cell r="R11">
            <v>0</v>
          </cell>
          <cell r="S11" t="str">
            <v>-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0.20</v>
          </cell>
        </row>
        <row r="12">
          <cell r="B12" t="str">
            <v>AFRIPRUD</v>
          </cell>
          <cell r="C12">
            <v>0</v>
          </cell>
          <cell r="D12" t="str">
            <v>3.70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3.70</v>
          </cell>
          <cell r="K12">
            <v>0</v>
          </cell>
          <cell r="L12">
            <v>0</v>
          </cell>
          <cell r="M12" t="str">
            <v>3.65</v>
          </cell>
          <cell r="N12">
            <v>0</v>
          </cell>
          <cell r="O12">
            <v>0</v>
          </cell>
          <cell r="P12" t="str">
            <v>3.60</v>
          </cell>
          <cell r="Q12">
            <v>0</v>
          </cell>
          <cell r="R12">
            <v>0</v>
          </cell>
          <cell r="S12" t="str">
            <v>1.37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3.65</v>
          </cell>
        </row>
        <row r="13">
          <cell r="B13" t="str">
            <v>AGLEVENT</v>
          </cell>
          <cell r="C13">
            <v>0</v>
          </cell>
          <cell r="D13" t="str">
            <v>0.32</v>
          </cell>
          <cell r="E13">
            <v>0</v>
          </cell>
          <cell r="F13">
            <v>0</v>
          </cell>
          <cell r="G13" t="str">
            <v>-</v>
          </cell>
          <cell r="H13">
            <v>0</v>
          </cell>
          <cell r="I13">
            <v>0</v>
          </cell>
          <cell r="J13" t="str">
            <v>0.32</v>
          </cell>
          <cell r="K13">
            <v>0</v>
          </cell>
          <cell r="L13">
            <v>0</v>
          </cell>
          <cell r="M13" t="str">
            <v>-</v>
          </cell>
          <cell r="N13">
            <v>0</v>
          </cell>
          <cell r="O13">
            <v>0</v>
          </cell>
          <cell r="P13" t="str">
            <v>-</v>
          </cell>
          <cell r="Q13">
            <v>0</v>
          </cell>
          <cell r="R13">
            <v>0</v>
          </cell>
          <cell r="S13" t="str">
            <v>-</v>
          </cell>
          <cell r="T13" t="str">
            <v>-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0.32</v>
          </cell>
        </row>
        <row r="14">
          <cell r="B14" t="str">
            <v>AIICO</v>
          </cell>
          <cell r="C14">
            <v>0</v>
          </cell>
          <cell r="D14" t="str">
            <v>0.64</v>
          </cell>
          <cell r="E14">
            <v>0</v>
          </cell>
          <cell r="F14">
            <v>0</v>
          </cell>
          <cell r="G14" t="str">
            <v>-</v>
          </cell>
          <cell r="H14">
            <v>0</v>
          </cell>
          <cell r="I14">
            <v>0</v>
          </cell>
          <cell r="J14" t="str">
            <v>0.64</v>
          </cell>
          <cell r="K14">
            <v>0</v>
          </cell>
          <cell r="L14">
            <v>0</v>
          </cell>
          <cell r="M14" t="str">
            <v>0.64</v>
          </cell>
          <cell r="N14">
            <v>0</v>
          </cell>
          <cell r="O14">
            <v>0</v>
          </cell>
          <cell r="P14" t="str">
            <v>0.64</v>
          </cell>
          <cell r="Q14">
            <v>0</v>
          </cell>
          <cell r="R14">
            <v>0</v>
          </cell>
          <cell r="S14" t="str">
            <v>-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0.64</v>
          </cell>
        </row>
        <row r="15">
          <cell r="B15" t="str">
            <v>AIRTELAFRI</v>
          </cell>
          <cell r="C15">
            <v>0</v>
          </cell>
          <cell r="D15" t="str">
            <v>323.50</v>
          </cell>
          <cell r="E15">
            <v>0</v>
          </cell>
          <cell r="F15">
            <v>0</v>
          </cell>
          <cell r="G15" t="str">
            <v>-</v>
          </cell>
          <cell r="H15">
            <v>0</v>
          </cell>
          <cell r="I15">
            <v>0</v>
          </cell>
          <cell r="J15" t="str">
            <v>323.50</v>
          </cell>
          <cell r="K15">
            <v>0</v>
          </cell>
          <cell r="L15">
            <v>0</v>
          </cell>
          <cell r="M15" t="str">
            <v>-</v>
          </cell>
          <cell r="N15">
            <v>0</v>
          </cell>
          <cell r="O15">
            <v>0</v>
          </cell>
          <cell r="P15" t="str">
            <v>-</v>
          </cell>
          <cell r="Q15">
            <v>0</v>
          </cell>
          <cell r="R15">
            <v>0</v>
          </cell>
          <cell r="S15" t="str">
            <v>-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323.50</v>
          </cell>
        </row>
        <row r="16">
          <cell r="B16" t="str">
            <v>ARBICO</v>
          </cell>
          <cell r="C16">
            <v>0</v>
          </cell>
          <cell r="D16" t="str">
            <v>4.79</v>
          </cell>
          <cell r="E16">
            <v>0</v>
          </cell>
          <cell r="F16">
            <v>0</v>
          </cell>
          <cell r="G16" t="str">
            <v>-</v>
          </cell>
          <cell r="H16">
            <v>0</v>
          </cell>
          <cell r="I16">
            <v>0</v>
          </cell>
          <cell r="J16" t="str">
            <v>4.79</v>
          </cell>
          <cell r="K16">
            <v>0</v>
          </cell>
          <cell r="L16">
            <v>0</v>
          </cell>
          <cell r="M16" t="str">
            <v>-</v>
          </cell>
          <cell r="N16">
            <v>0</v>
          </cell>
          <cell r="O16">
            <v>0</v>
          </cell>
          <cell r="P16" t="str">
            <v>-</v>
          </cell>
          <cell r="Q16">
            <v>0</v>
          </cell>
          <cell r="R16">
            <v>0</v>
          </cell>
          <cell r="S16" t="str">
            <v>-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4.79</v>
          </cell>
        </row>
        <row r="17">
          <cell r="B17" t="str">
            <v>BERGER</v>
          </cell>
          <cell r="C17">
            <v>0</v>
          </cell>
          <cell r="D17" t="str">
            <v>6.30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6.30</v>
          </cell>
          <cell r="K17">
            <v>0</v>
          </cell>
          <cell r="L17">
            <v>0</v>
          </cell>
          <cell r="M17" t="str">
            <v>5.70</v>
          </cell>
          <cell r="N17">
            <v>0</v>
          </cell>
          <cell r="O17">
            <v>0</v>
          </cell>
          <cell r="P17" t="str">
            <v>5.70</v>
          </cell>
          <cell r="Q17">
            <v>0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5.70</v>
          </cell>
        </row>
        <row r="18">
          <cell r="B18" t="str">
            <v>BETAGLAS</v>
          </cell>
          <cell r="C18">
            <v>0</v>
          </cell>
          <cell r="D18" t="str">
            <v>66.35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 t="str">
            <v>66.35</v>
          </cell>
          <cell r="K18">
            <v>0</v>
          </cell>
          <cell r="L18">
            <v>0</v>
          </cell>
          <cell r="M18" t="str">
            <v>-</v>
          </cell>
          <cell r="N18">
            <v>0</v>
          </cell>
          <cell r="O18">
            <v>0</v>
          </cell>
          <cell r="P18" t="str">
            <v>-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66.35</v>
          </cell>
        </row>
        <row r="19">
          <cell r="B19" t="str">
            <v>BOCGAS</v>
          </cell>
          <cell r="C19">
            <v>0</v>
          </cell>
          <cell r="D19" t="str">
            <v>5.07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 t="str">
            <v>5.07</v>
          </cell>
          <cell r="K19">
            <v>0</v>
          </cell>
          <cell r="L19">
            <v>0</v>
          </cell>
          <cell r="M19" t="str">
            <v>-</v>
          </cell>
          <cell r="N19">
            <v>0</v>
          </cell>
          <cell r="O19">
            <v>0</v>
          </cell>
          <cell r="P19" t="str">
            <v>-</v>
          </cell>
          <cell r="Q19">
            <v>0</v>
          </cell>
          <cell r="R19">
            <v>0</v>
          </cell>
          <cell r="S19" t="str">
            <v>-</v>
          </cell>
          <cell r="T19" t="str">
            <v>-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5.07</v>
          </cell>
        </row>
        <row r="20">
          <cell r="B20" t="str">
            <v>CADBURY</v>
          </cell>
          <cell r="C20">
            <v>0</v>
          </cell>
          <cell r="D20" t="str">
            <v>11.40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 t="str">
            <v>11.40</v>
          </cell>
          <cell r="K20">
            <v>0</v>
          </cell>
          <cell r="L20">
            <v>0</v>
          </cell>
          <cell r="M20" t="str">
            <v>-</v>
          </cell>
          <cell r="N20">
            <v>0</v>
          </cell>
          <cell r="O20">
            <v>0</v>
          </cell>
          <cell r="P20" t="str">
            <v>-</v>
          </cell>
          <cell r="Q20">
            <v>0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11.40</v>
          </cell>
        </row>
        <row r="21">
          <cell r="B21" t="str">
            <v>CAP</v>
          </cell>
          <cell r="C21">
            <v>0</v>
          </cell>
          <cell r="D21" t="str">
            <v>24.75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24.75</v>
          </cell>
          <cell r="K21">
            <v>0</v>
          </cell>
          <cell r="L21">
            <v>0</v>
          </cell>
          <cell r="M21" t="str">
            <v>-</v>
          </cell>
          <cell r="N21">
            <v>0</v>
          </cell>
          <cell r="O21">
            <v>0</v>
          </cell>
          <cell r="P21" t="str">
            <v>-</v>
          </cell>
          <cell r="Q21">
            <v>0</v>
          </cell>
          <cell r="R21">
            <v>0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24.75</v>
          </cell>
        </row>
        <row r="22">
          <cell r="B22" t="str">
            <v>CAPOIL</v>
          </cell>
          <cell r="C22">
            <v>0</v>
          </cell>
          <cell r="D22" t="str">
            <v>0.20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 t="str">
            <v>0.20</v>
          </cell>
          <cell r="K22">
            <v>0</v>
          </cell>
          <cell r="L22">
            <v>0</v>
          </cell>
          <cell r="M22" t="str">
            <v>-</v>
          </cell>
          <cell r="N22">
            <v>0</v>
          </cell>
          <cell r="O22">
            <v>0</v>
          </cell>
          <cell r="P22" t="str">
            <v>-</v>
          </cell>
          <cell r="Q22">
            <v>0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0.20</v>
          </cell>
        </row>
        <row r="23">
          <cell r="B23" t="str">
            <v>CAVERTON</v>
          </cell>
          <cell r="C23">
            <v>0</v>
          </cell>
          <cell r="D23" t="str">
            <v>2.40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 t="str">
            <v>2.40</v>
          </cell>
          <cell r="K23">
            <v>0</v>
          </cell>
          <cell r="L23">
            <v>0</v>
          </cell>
          <cell r="M23" t="str">
            <v>2.50</v>
          </cell>
          <cell r="N23">
            <v>0</v>
          </cell>
          <cell r="O23">
            <v>0</v>
          </cell>
          <cell r="P23" t="str">
            <v>2.45</v>
          </cell>
          <cell r="Q23">
            <v>0</v>
          </cell>
          <cell r="R23">
            <v>0</v>
          </cell>
          <cell r="S23" t="str">
            <v>2.00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2.50</v>
          </cell>
        </row>
        <row r="24">
          <cell r="B24" t="str">
            <v>CCNN</v>
          </cell>
          <cell r="C24">
            <v>0</v>
          </cell>
          <cell r="D24" t="str">
            <v>11.95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 t="str">
            <v>11.95</v>
          </cell>
          <cell r="K24">
            <v>0</v>
          </cell>
          <cell r="L24">
            <v>0</v>
          </cell>
          <cell r="M24" t="str">
            <v>12.30</v>
          </cell>
          <cell r="N24">
            <v>0</v>
          </cell>
          <cell r="O24">
            <v>0</v>
          </cell>
          <cell r="P24" t="str">
            <v>12.30</v>
          </cell>
          <cell r="Q24">
            <v>0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12.30</v>
          </cell>
        </row>
        <row r="25">
          <cell r="B25" t="str">
            <v>CHAMPION</v>
          </cell>
          <cell r="C25">
            <v>0</v>
          </cell>
          <cell r="D25" t="str">
            <v>1.69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 t="str">
            <v>1.69</v>
          </cell>
          <cell r="K25">
            <v>0</v>
          </cell>
          <cell r="L25">
            <v>0</v>
          </cell>
          <cell r="M25" t="str">
            <v>-</v>
          </cell>
          <cell r="N25">
            <v>0</v>
          </cell>
          <cell r="O25">
            <v>0</v>
          </cell>
          <cell r="P25" t="str">
            <v>-</v>
          </cell>
          <cell r="Q25">
            <v>0</v>
          </cell>
          <cell r="R25">
            <v>0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1.69</v>
          </cell>
        </row>
        <row r="26">
          <cell r="B26" t="str">
            <v>CHAMS</v>
          </cell>
          <cell r="C26">
            <v>0</v>
          </cell>
          <cell r="D26" t="str">
            <v>0.26</v>
          </cell>
          <cell r="E26">
            <v>0</v>
          </cell>
          <cell r="F26">
            <v>0</v>
          </cell>
          <cell r="G26" t="str">
            <v>0.24</v>
          </cell>
          <cell r="H26">
            <v>0</v>
          </cell>
          <cell r="I26">
            <v>0</v>
          </cell>
          <cell r="J26" t="str">
            <v>0.24</v>
          </cell>
          <cell r="K26">
            <v>0</v>
          </cell>
          <cell r="L26">
            <v>0</v>
          </cell>
          <cell r="M26" t="str">
            <v>0.26</v>
          </cell>
          <cell r="N26">
            <v>0</v>
          </cell>
          <cell r="O26">
            <v>0</v>
          </cell>
          <cell r="P26" t="str">
            <v>0.24</v>
          </cell>
          <cell r="Q26">
            <v>0</v>
          </cell>
          <cell r="R26">
            <v>0</v>
          </cell>
          <cell r="S26" t="str">
            <v>7.69</v>
          </cell>
          <cell r="T26" t="str">
            <v>-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0.26</v>
          </cell>
        </row>
        <row r="27">
          <cell r="B27" t="str">
            <v>CHIPLC</v>
          </cell>
          <cell r="C27">
            <v>0</v>
          </cell>
          <cell r="D27" t="str">
            <v>0.33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0.33</v>
          </cell>
          <cell r="K27">
            <v>0</v>
          </cell>
          <cell r="L27">
            <v>0</v>
          </cell>
          <cell r="M27" t="str">
            <v>-</v>
          </cell>
          <cell r="N27">
            <v>0</v>
          </cell>
          <cell r="O27">
            <v>0</v>
          </cell>
          <cell r="P27" t="str">
            <v>-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0.33</v>
          </cell>
        </row>
        <row r="28">
          <cell r="B28" t="str">
            <v>CILEASING</v>
          </cell>
          <cell r="C28">
            <v>0</v>
          </cell>
          <cell r="D28" t="str">
            <v>5.50</v>
          </cell>
          <cell r="E28">
            <v>0</v>
          </cell>
          <cell r="F28">
            <v>0</v>
          </cell>
          <cell r="G28" t="str">
            <v>-</v>
          </cell>
          <cell r="H28">
            <v>0</v>
          </cell>
          <cell r="I28">
            <v>0</v>
          </cell>
          <cell r="J28" t="str">
            <v>5.50</v>
          </cell>
          <cell r="K28">
            <v>0</v>
          </cell>
          <cell r="L28">
            <v>0</v>
          </cell>
          <cell r="M28" t="str">
            <v>-</v>
          </cell>
          <cell r="N28">
            <v>0</v>
          </cell>
          <cell r="O28">
            <v>0</v>
          </cell>
          <cell r="P28" t="str">
            <v>-</v>
          </cell>
          <cell r="Q28">
            <v>0</v>
          </cell>
          <cell r="R28">
            <v>0</v>
          </cell>
          <cell r="S28" t="str">
            <v>-</v>
          </cell>
          <cell r="T28" t="str">
            <v>-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5.50</v>
          </cell>
        </row>
        <row r="29">
          <cell r="B29" t="str">
            <v>CONOIL</v>
          </cell>
          <cell r="C29">
            <v>0</v>
          </cell>
          <cell r="D29" t="str">
            <v>20.25</v>
          </cell>
          <cell r="E29">
            <v>0</v>
          </cell>
          <cell r="F29">
            <v>0</v>
          </cell>
          <cell r="G29" t="str">
            <v>-</v>
          </cell>
          <cell r="H29">
            <v>0</v>
          </cell>
          <cell r="I29">
            <v>0</v>
          </cell>
          <cell r="J29" t="str">
            <v>20.25</v>
          </cell>
          <cell r="K29">
            <v>0</v>
          </cell>
          <cell r="L29">
            <v>0</v>
          </cell>
          <cell r="M29" t="str">
            <v>19.70</v>
          </cell>
          <cell r="N29">
            <v>0</v>
          </cell>
          <cell r="O29">
            <v>0</v>
          </cell>
          <cell r="P29" t="str">
            <v>18.25</v>
          </cell>
          <cell r="Q29">
            <v>0</v>
          </cell>
          <cell r="R29">
            <v>0</v>
          </cell>
          <cell r="S29" t="str">
            <v>7.36</v>
          </cell>
          <cell r="T29" t="str">
            <v>-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19.70</v>
          </cell>
        </row>
        <row r="30">
          <cell r="B30" t="str">
            <v>CONTINSURE</v>
          </cell>
          <cell r="C30">
            <v>0</v>
          </cell>
          <cell r="D30" t="str">
            <v>1.91</v>
          </cell>
          <cell r="E30">
            <v>0</v>
          </cell>
          <cell r="F30">
            <v>0</v>
          </cell>
          <cell r="G30" t="str">
            <v>-</v>
          </cell>
          <cell r="H30">
            <v>0</v>
          </cell>
          <cell r="I30">
            <v>0</v>
          </cell>
          <cell r="J30" t="str">
            <v>1.91</v>
          </cell>
          <cell r="K30">
            <v>0</v>
          </cell>
          <cell r="L30">
            <v>0</v>
          </cell>
          <cell r="M30" t="str">
            <v>-</v>
          </cell>
          <cell r="N30">
            <v>0</v>
          </cell>
          <cell r="O30">
            <v>0</v>
          </cell>
          <cell r="P30" t="str">
            <v>-</v>
          </cell>
          <cell r="Q30">
            <v>0</v>
          </cell>
          <cell r="R30">
            <v>0</v>
          </cell>
          <cell r="S30" t="str">
            <v>-</v>
          </cell>
          <cell r="T30" t="str">
            <v>-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1.91</v>
          </cell>
        </row>
        <row r="31">
          <cell r="B31" t="str">
            <v>CORNERST</v>
          </cell>
          <cell r="C31">
            <v>0</v>
          </cell>
          <cell r="D31" t="str">
            <v>0.20</v>
          </cell>
          <cell r="E31">
            <v>0</v>
          </cell>
          <cell r="F31">
            <v>0</v>
          </cell>
          <cell r="G31" t="str">
            <v>-</v>
          </cell>
          <cell r="H31">
            <v>0</v>
          </cell>
          <cell r="I31">
            <v>0</v>
          </cell>
          <cell r="J31" t="str">
            <v>0.20</v>
          </cell>
          <cell r="K31">
            <v>0</v>
          </cell>
          <cell r="L31">
            <v>0</v>
          </cell>
          <cell r="M31" t="str">
            <v>-</v>
          </cell>
          <cell r="N31">
            <v>0</v>
          </cell>
          <cell r="O31">
            <v>0</v>
          </cell>
          <cell r="P31" t="str">
            <v>-</v>
          </cell>
          <cell r="Q31">
            <v>0</v>
          </cell>
          <cell r="R31">
            <v>0</v>
          </cell>
          <cell r="S31" t="str">
            <v>-</v>
          </cell>
          <cell r="T31" t="str">
            <v>-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0.20</v>
          </cell>
        </row>
        <row r="32">
          <cell r="B32" t="str">
            <v>COURTVILLE</v>
          </cell>
          <cell r="C32">
            <v>0</v>
          </cell>
          <cell r="D32" t="str">
            <v>0.20</v>
          </cell>
          <cell r="E32">
            <v>0</v>
          </cell>
          <cell r="F32">
            <v>0</v>
          </cell>
          <cell r="G32" t="str">
            <v>-</v>
          </cell>
          <cell r="H32">
            <v>0</v>
          </cell>
          <cell r="I32">
            <v>0</v>
          </cell>
          <cell r="J32" t="str">
            <v>0.20</v>
          </cell>
          <cell r="K32">
            <v>0</v>
          </cell>
          <cell r="L32">
            <v>0</v>
          </cell>
          <cell r="M32" t="str">
            <v>0.20</v>
          </cell>
          <cell r="N32">
            <v>0</v>
          </cell>
          <cell r="O32">
            <v>0</v>
          </cell>
          <cell r="P32" t="str">
            <v>0.20</v>
          </cell>
          <cell r="Q32">
            <v>0</v>
          </cell>
          <cell r="R32">
            <v>0</v>
          </cell>
          <cell r="S32" t="str">
            <v>-</v>
          </cell>
          <cell r="T32" t="str">
            <v>-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>0.20</v>
          </cell>
        </row>
        <row r="33">
          <cell r="B33" t="str">
            <v>CUSTODIAN</v>
          </cell>
          <cell r="C33">
            <v>0</v>
          </cell>
          <cell r="D33" t="str">
            <v>6.10</v>
          </cell>
          <cell r="E33">
            <v>0</v>
          </cell>
          <cell r="F33">
            <v>0</v>
          </cell>
          <cell r="G33" t="str">
            <v>-</v>
          </cell>
          <cell r="H33">
            <v>0</v>
          </cell>
          <cell r="I33">
            <v>0</v>
          </cell>
          <cell r="J33" t="str">
            <v>6.10</v>
          </cell>
          <cell r="K33">
            <v>0</v>
          </cell>
          <cell r="L33">
            <v>0</v>
          </cell>
          <cell r="M33" t="str">
            <v>5.55</v>
          </cell>
          <cell r="N33">
            <v>0</v>
          </cell>
          <cell r="O33">
            <v>0</v>
          </cell>
          <cell r="P33" t="str">
            <v>5.55</v>
          </cell>
          <cell r="Q33">
            <v>0</v>
          </cell>
          <cell r="R33">
            <v>0</v>
          </cell>
          <cell r="S33" t="str">
            <v>-</v>
          </cell>
          <cell r="T33" t="str">
            <v>-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>5.55</v>
          </cell>
        </row>
        <row r="34">
          <cell r="B34" t="str">
            <v>CUTIX</v>
          </cell>
          <cell r="C34">
            <v>0</v>
          </cell>
          <cell r="D34" t="str">
            <v>1.56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1.56</v>
          </cell>
          <cell r="K34">
            <v>0</v>
          </cell>
          <cell r="L34">
            <v>0</v>
          </cell>
          <cell r="M34" t="str">
            <v>-</v>
          </cell>
          <cell r="N34">
            <v>0</v>
          </cell>
          <cell r="O34">
            <v>0</v>
          </cell>
          <cell r="P34" t="str">
            <v>-</v>
          </cell>
          <cell r="Q34">
            <v>0</v>
          </cell>
          <cell r="R34">
            <v>0</v>
          </cell>
          <cell r="S34" t="str">
            <v>-</v>
          </cell>
          <cell r="T34" t="str">
            <v>-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>1.56</v>
          </cell>
        </row>
        <row r="35">
          <cell r="B35" t="str">
            <v>CWG</v>
          </cell>
          <cell r="C35">
            <v>0</v>
          </cell>
          <cell r="D35" t="str">
            <v>2.54</v>
          </cell>
          <cell r="E35">
            <v>0</v>
          </cell>
          <cell r="F35">
            <v>0</v>
          </cell>
          <cell r="G35" t="str">
            <v>-</v>
          </cell>
          <cell r="H35">
            <v>0</v>
          </cell>
          <cell r="I35">
            <v>0</v>
          </cell>
          <cell r="J35" t="str">
            <v>2.54</v>
          </cell>
          <cell r="K35">
            <v>0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>2.54</v>
          </cell>
        </row>
        <row r="36">
          <cell r="B36" t="str">
            <v>DANGCEM</v>
          </cell>
          <cell r="C36">
            <v>0</v>
          </cell>
          <cell r="D36" t="str">
            <v>170.00</v>
          </cell>
          <cell r="E36">
            <v>0</v>
          </cell>
          <cell r="F36">
            <v>0</v>
          </cell>
          <cell r="G36" t="str">
            <v>-</v>
          </cell>
          <cell r="H36">
            <v>0</v>
          </cell>
          <cell r="I36">
            <v>0</v>
          </cell>
          <cell r="J36" t="str">
            <v>170.00</v>
          </cell>
          <cell r="K36">
            <v>0</v>
          </cell>
          <cell r="L36">
            <v>0</v>
          </cell>
          <cell r="M36" t="str">
            <v>170.00</v>
          </cell>
          <cell r="N36">
            <v>0</v>
          </cell>
          <cell r="O36">
            <v>0</v>
          </cell>
          <cell r="P36" t="str">
            <v>167.00</v>
          </cell>
          <cell r="Q36">
            <v>0</v>
          </cell>
          <cell r="R36">
            <v>0</v>
          </cell>
          <cell r="S36" t="str">
            <v>1.76</v>
          </cell>
          <cell r="T36" t="str">
            <v>-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170.00</v>
          </cell>
        </row>
        <row r="37">
          <cell r="B37" t="str">
            <v>DANGFLOUR</v>
          </cell>
          <cell r="C37">
            <v>0</v>
          </cell>
          <cell r="D37" t="str">
            <v>19.30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19.30</v>
          </cell>
          <cell r="K37">
            <v>0</v>
          </cell>
          <cell r="L37">
            <v>0</v>
          </cell>
          <cell r="M37" t="str">
            <v>19.40</v>
          </cell>
          <cell r="N37">
            <v>0</v>
          </cell>
          <cell r="O37">
            <v>0</v>
          </cell>
          <cell r="P37" t="str">
            <v>18.80</v>
          </cell>
          <cell r="Q37">
            <v>0</v>
          </cell>
          <cell r="R37">
            <v>0</v>
          </cell>
          <cell r="S37" t="str">
            <v>3.09</v>
          </cell>
          <cell r="T37" t="str">
            <v>-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19.40</v>
          </cell>
        </row>
        <row r="38">
          <cell r="B38" t="str">
            <v>DANGSUGAR</v>
          </cell>
          <cell r="C38">
            <v>0</v>
          </cell>
          <cell r="D38" t="str">
            <v>10.80</v>
          </cell>
          <cell r="E38">
            <v>0</v>
          </cell>
          <cell r="F38">
            <v>0</v>
          </cell>
          <cell r="G38" t="str">
            <v>-</v>
          </cell>
          <cell r="H38">
            <v>0</v>
          </cell>
          <cell r="I38">
            <v>0</v>
          </cell>
          <cell r="J38" t="str">
            <v>10.80</v>
          </cell>
          <cell r="K38">
            <v>0</v>
          </cell>
          <cell r="L38">
            <v>0</v>
          </cell>
          <cell r="M38" t="str">
            <v>10.25</v>
          </cell>
          <cell r="N38">
            <v>0</v>
          </cell>
          <cell r="O38">
            <v>0</v>
          </cell>
          <cell r="P38" t="str">
            <v>9.80</v>
          </cell>
          <cell r="Q38">
            <v>0</v>
          </cell>
          <cell r="R38">
            <v>0</v>
          </cell>
          <cell r="S38" t="str">
            <v>4.39</v>
          </cell>
          <cell r="T38" t="str">
            <v>-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>9.80</v>
          </cell>
        </row>
        <row r="39">
          <cell r="B39" t="str">
            <v>ELLAHLAKES</v>
          </cell>
          <cell r="C39">
            <v>0</v>
          </cell>
          <cell r="D39" t="str">
            <v>4.26</v>
          </cell>
          <cell r="E39">
            <v>0</v>
          </cell>
          <cell r="F39">
            <v>0</v>
          </cell>
          <cell r="G39" t="str">
            <v>-</v>
          </cell>
          <cell r="H39">
            <v>0</v>
          </cell>
          <cell r="I39">
            <v>0</v>
          </cell>
          <cell r="J39" t="str">
            <v>4.26</v>
          </cell>
          <cell r="K39">
            <v>0</v>
          </cell>
          <cell r="L39">
            <v>0</v>
          </cell>
          <cell r="M39" t="str">
            <v>-</v>
          </cell>
          <cell r="N39">
            <v>0</v>
          </cell>
          <cell r="O39">
            <v>0</v>
          </cell>
          <cell r="P39" t="str">
            <v>-</v>
          </cell>
          <cell r="Q39">
            <v>0</v>
          </cell>
          <cell r="R39">
            <v>0</v>
          </cell>
          <cell r="S39" t="str">
            <v>-</v>
          </cell>
          <cell r="T39" t="str">
            <v>-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>4.26</v>
          </cell>
        </row>
        <row r="40">
          <cell r="B40" t="str">
            <v>ETERNA</v>
          </cell>
          <cell r="C40">
            <v>0</v>
          </cell>
          <cell r="D40" t="str">
            <v>3.30</v>
          </cell>
          <cell r="E40">
            <v>0</v>
          </cell>
          <cell r="F40">
            <v>0</v>
          </cell>
          <cell r="G40" t="str">
            <v>-</v>
          </cell>
          <cell r="H40">
            <v>0</v>
          </cell>
          <cell r="I40">
            <v>0</v>
          </cell>
          <cell r="J40" t="str">
            <v>3.30</v>
          </cell>
          <cell r="K40">
            <v>0</v>
          </cell>
          <cell r="L40">
            <v>0</v>
          </cell>
          <cell r="M40" t="str">
            <v>3.05</v>
          </cell>
          <cell r="N40">
            <v>0</v>
          </cell>
          <cell r="O40">
            <v>0</v>
          </cell>
          <cell r="P40" t="str">
            <v>3.00</v>
          </cell>
          <cell r="Q40">
            <v>0</v>
          </cell>
          <cell r="R40">
            <v>0</v>
          </cell>
          <cell r="S40" t="str">
            <v>1.64</v>
          </cell>
          <cell r="T40" t="str">
            <v>-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3.00</v>
          </cell>
        </row>
        <row r="41">
          <cell r="B41" t="str">
            <v>ETI</v>
          </cell>
          <cell r="C41">
            <v>0</v>
          </cell>
          <cell r="D41" t="str">
            <v>8.00</v>
          </cell>
          <cell r="E41">
            <v>0</v>
          </cell>
          <cell r="F41">
            <v>0</v>
          </cell>
          <cell r="G41" t="str">
            <v>-</v>
          </cell>
          <cell r="H41">
            <v>0</v>
          </cell>
          <cell r="I41">
            <v>0</v>
          </cell>
          <cell r="J41" t="str">
            <v>8.00</v>
          </cell>
          <cell r="K41">
            <v>0</v>
          </cell>
          <cell r="L41">
            <v>0</v>
          </cell>
          <cell r="M41" t="str">
            <v>8.20</v>
          </cell>
          <cell r="N41">
            <v>0</v>
          </cell>
          <cell r="O41">
            <v>0</v>
          </cell>
          <cell r="P41" t="str">
            <v>8.20</v>
          </cell>
          <cell r="Q41">
            <v>0</v>
          </cell>
          <cell r="R41">
            <v>0</v>
          </cell>
          <cell r="S41" t="str">
            <v>-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8.20</v>
          </cell>
        </row>
        <row r="42">
          <cell r="B42" t="str">
            <v>ETRANZACT</v>
          </cell>
          <cell r="C42">
            <v>0</v>
          </cell>
          <cell r="D42" t="str">
            <v>2.38</v>
          </cell>
          <cell r="E42">
            <v>0</v>
          </cell>
          <cell r="F42">
            <v>0</v>
          </cell>
          <cell r="G42" t="str">
            <v>-</v>
          </cell>
          <cell r="H42">
            <v>0</v>
          </cell>
          <cell r="I42">
            <v>0</v>
          </cell>
          <cell r="J42" t="str">
            <v>2.38</v>
          </cell>
          <cell r="K42">
            <v>0</v>
          </cell>
          <cell r="L42">
            <v>0</v>
          </cell>
          <cell r="M42" t="str">
            <v>-</v>
          </cell>
          <cell r="N42">
            <v>0</v>
          </cell>
          <cell r="O42">
            <v>0</v>
          </cell>
          <cell r="P42" t="str">
            <v>-</v>
          </cell>
          <cell r="Q42">
            <v>0</v>
          </cell>
          <cell r="R42">
            <v>0</v>
          </cell>
          <cell r="S42" t="str">
            <v>-</v>
          </cell>
          <cell r="T42" t="str">
            <v>-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2.38</v>
          </cell>
        </row>
        <row r="43">
          <cell r="B43" t="str">
            <v>FBNH</v>
          </cell>
          <cell r="C43">
            <v>0</v>
          </cell>
          <cell r="D43" t="str">
            <v>5.55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5.55</v>
          </cell>
          <cell r="K43">
            <v>0</v>
          </cell>
          <cell r="L43">
            <v>0</v>
          </cell>
          <cell r="M43" t="str">
            <v>5.75</v>
          </cell>
          <cell r="N43">
            <v>0</v>
          </cell>
          <cell r="O43">
            <v>0</v>
          </cell>
          <cell r="P43" t="str">
            <v>5.40</v>
          </cell>
          <cell r="Q43">
            <v>0</v>
          </cell>
          <cell r="R43">
            <v>0</v>
          </cell>
          <cell r="S43" t="str">
            <v>6.09</v>
          </cell>
          <cell r="T43" t="str">
            <v>5.70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5.70</v>
          </cell>
        </row>
        <row r="44">
          <cell r="B44" t="str">
            <v>FCMB</v>
          </cell>
          <cell r="C44">
            <v>0</v>
          </cell>
          <cell r="D44" t="str">
            <v>1.61</v>
          </cell>
          <cell r="E44">
            <v>0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 t="str">
            <v>1.61</v>
          </cell>
          <cell r="K44">
            <v>0</v>
          </cell>
          <cell r="L44">
            <v>0</v>
          </cell>
          <cell r="M44" t="str">
            <v>1.62</v>
          </cell>
          <cell r="N44">
            <v>0</v>
          </cell>
          <cell r="O44">
            <v>0</v>
          </cell>
          <cell r="P44" t="str">
            <v>1.57</v>
          </cell>
          <cell r="Q44">
            <v>0</v>
          </cell>
          <cell r="R44">
            <v>0</v>
          </cell>
          <cell r="S44" t="str">
            <v>3.09</v>
          </cell>
          <cell r="T44" t="str">
            <v>1.62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1.62</v>
          </cell>
        </row>
        <row r="45">
          <cell r="B45" t="str">
            <v>FIDELITYBK</v>
          </cell>
          <cell r="C45">
            <v>0</v>
          </cell>
          <cell r="D45" t="str">
            <v>1.62</v>
          </cell>
          <cell r="E45">
            <v>0</v>
          </cell>
          <cell r="F45">
            <v>0</v>
          </cell>
          <cell r="G45" t="str">
            <v>-</v>
          </cell>
          <cell r="H45">
            <v>0</v>
          </cell>
          <cell r="I45">
            <v>0</v>
          </cell>
          <cell r="J45" t="str">
            <v>1.62</v>
          </cell>
          <cell r="K45">
            <v>0</v>
          </cell>
          <cell r="L45">
            <v>0</v>
          </cell>
          <cell r="M45" t="str">
            <v>1.61</v>
          </cell>
          <cell r="N45">
            <v>0</v>
          </cell>
          <cell r="O45">
            <v>0</v>
          </cell>
          <cell r="P45" t="str">
            <v>1.60</v>
          </cell>
          <cell r="Q45">
            <v>0</v>
          </cell>
          <cell r="R45">
            <v>0</v>
          </cell>
          <cell r="S45" t="str">
            <v>0.62</v>
          </cell>
          <cell r="T45" t="str">
            <v>1.60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1.60</v>
          </cell>
        </row>
        <row r="46">
          <cell r="B46" t="str">
            <v>FIDSON</v>
          </cell>
          <cell r="C46">
            <v>0</v>
          </cell>
          <cell r="D46" t="str">
            <v>4.10</v>
          </cell>
          <cell r="E46">
            <v>0</v>
          </cell>
          <cell r="F46">
            <v>0</v>
          </cell>
          <cell r="G46" t="str">
            <v>-</v>
          </cell>
          <cell r="H46">
            <v>0</v>
          </cell>
          <cell r="I46">
            <v>0</v>
          </cell>
          <cell r="J46" t="str">
            <v>4.10</v>
          </cell>
          <cell r="K46">
            <v>0</v>
          </cell>
          <cell r="L46">
            <v>0</v>
          </cell>
          <cell r="M46" t="str">
            <v>-</v>
          </cell>
          <cell r="N46">
            <v>0</v>
          </cell>
          <cell r="O46">
            <v>0</v>
          </cell>
          <cell r="P46" t="str">
            <v>-</v>
          </cell>
          <cell r="Q46">
            <v>0</v>
          </cell>
          <cell r="R46">
            <v>0</v>
          </cell>
          <cell r="S46" t="str">
            <v>-</v>
          </cell>
          <cell r="T46" t="str">
            <v>-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4.10</v>
          </cell>
        </row>
        <row r="47">
          <cell r="B47" t="str">
            <v>FLOURMILL</v>
          </cell>
          <cell r="C47">
            <v>0</v>
          </cell>
          <cell r="D47" t="str">
            <v>14.85</v>
          </cell>
          <cell r="E47">
            <v>0</v>
          </cell>
          <cell r="F47">
            <v>0</v>
          </cell>
          <cell r="G47" t="str">
            <v>-</v>
          </cell>
          <cell r="H47">
            <v>0</v>
          </cell>
          <cell r="I47">
            <v>0</v>
          </cell>
          <cell r="J47" t="str">
            <v>14.85</v>
          </cell>
          <cell r="K47">
            <v>0</v>
          </cell>
          <cell r="L47">
            <v>0</v>
          </cell>
          <cell r="M47" t="str">
            <v>15.05</v>
          </cell>
          <cell r="N47">
            <v>0</v>
          </cell>
          <cell r="O47">
            <v>0</v>
          </cell>
          <cell r="P47" t="str">
            <v>14.95</v>
          </cell>
          <cell r="Q47">
            <v>0</v>
          </cell>
          <cell r="R47">
            <v>0</v>
          </cell>
          <cell r="S47" t="str">
            <v>0.66</v>
          </cell>
          <cell r="T47" t="str">
            <v>-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15.05</v>
          </cell>
        </row>
        <row r="48">
          <cell r="B48" t="str">
            <v>FO</v>
          </cell>
          <cell r="C48">
            <v>0</v>
          </cell>
          <cell r="D48" t="str">
            <v>18.00</v>
          </cell>
          <cell r="E48">
            <v>0</v>
          </cell>
          <cell r="F48">
            <v>0</v>
          </cell>
          <cell r="G48" t="str">
            <v>-</v>
          </cell>
          <cell r="H48">
            <v>0</v>
          </cell>
          <cell r="I48">
            <v>0</v>
          </cell>
          <cell r="J48" t="str">
            <v>18.00</v>
          </cell>
          <cell r="K48">
            <v>0</v>
          </cell>
          <cell r="L48">
            <v>0</v>
          </cell>
          <cell r="M48" t="str">
            <v>19.80</v>
          </cell>
          <cell r="N48">
            <v>0</v>
          </cell>
          <cell r="O48">
            <v>0</v>
          </cell>
          <cell r="P48" t="str">
            <v>18.10</v>
          </cell>
          <cell r="Q48">
            <v>0</v>
          </cell>
          <cell r="R48">
            <v>0</v>
          </cell>
          <cell r="S48" t="str">
            <v>8.59</v>
          </cell>
          <cell r="T48" t="str">
            <v>-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19.65</v>
          </cell>
        </row>
        <row r="49">
          <cell r="B49" t="str">
            <v>GLAXOSMITH</v>
          </cell>
          <cell r="C49">
            <v>0</v>
          </cell>
          <cell r="D49" t="str">
            <v>8.00</v>
          </cell>
          <cell r="E49">
            <v>0</v>
          </cell>
          <cell r="F49">
            <v>0</v>
          </cell>
          <cell r="G49" t="str">
            <v>-</v>
          </cell>
          <cell r="H49">
            <v>0</v>
          </cell>
          <cell r="I49">
            <v>0</v>
          </cell>
          <cell r="J49" t="str">
            <v>8.00</v>
          </cell>
          <cell r="K49">
            <v>0</v>
          </cell>
          <cell r="L49">
            <v>0</v>
          </cell>
          <cell r="M49" t="str">
            <v>8.00</v>
          </cell>
          <cell r="N49">
            <v>0</v>
          </cell>
          <cell r="O49">
            <v>0</v>
          </cell>
          <cell r="P49" t="str">
            <v>7.50</v>
          </cell>
          <cell r="Q49">
            <v>0</v>
          </cell>
          <cell r="R49">
            <v>0</v>
          </cell>
          <cell r="S49" t="str">
            <v>6.25</v>
          </cell>
          <cell r="T49" t="str">
            <v>-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>8.00</v>
          </cell>
        </row>
        <row r="50">
          <cell r="B50" t="str">
            <v>GOLDBREW</v>
          </cell>
          <cell r="C50">
            <v>0</v>
          </cell>
          <cell r="D50" t="str">
            <v>0.89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 t="str">
            <v>0.89</v>
          </cell>
          <cell r="K50">
            <v>0</v>
          </cell>
          <cell r="L50">
            <v>0</v>
          </cell>
          <cell r="M50" t="str">
            <v>-</v>
          </cell>
          <cell r="N50">
            <v>0</v>
          </cell>
          <cell r="O50">
            <v>0</v>
          </cell>
          <cell r="P50" t="str">
            <v>-</v>
          </cell>
          <cell r="Q50">
            <v>0</v>
          </cell>
          <cell r="R50">
            <v>0</v>
          </cell>
          <cell r="S50" t="str">
            <v>-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0.89</v>
          </cell>
        </row>
        <row r="51">
          <cell r="B51" t="str">
            <v>GUARANTY</v>
          </cell>
          <cell r="C51">
            <v>0</v>
          </cell>
          <cell r="D51" t="str">
            <v>28.50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 t="str">
            <v>28.50</v>
          </cell>
          <cell r="K51">
            <v>0</v>
          </cell>
          <cell r="L51">
            <v>0</v>
          </cell>
          <cell r="M51" t="str">
            <v>28.60</v>
          </cell>
          <cell r="N51">
            <v>0</v>
          </cell>
          <cell r="O51">
            <v>0</v>
          </cell>
          <cell r="P51" t="str">
            <v>28.30</v>
          </cell>
          <cell r="Q51">
            <v>0</v>
          </cell>
          <cell r="R51">
            <v>0</v>
          </cell>
          <cell r="S51" t="str">
            <v>1.05</v>
          </cell>
          <cell r="T51" t="str">
            <v>28.40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28.40</v>
          </cell>
        </row>
        <row r="52">
          <cell r="B52" t="str">
            <v>GUINNESS</v>
          </cell>
          <cell r="C52">
            <v>0</v>
          </cell>
          <cell r="D52" t="str">
            <v>46.00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 t="str">
            <v>46.00</v>
          </cell>
          <cell r="K52">
            <v>0</v>
          </cell>
          <cell r="L52">
            <v>0</v>
          </cell>
          <cell r="M52" t="str">
            <v>-</v>
          </cell>
          <cell r="N52">
            <v>0</v>
          </cell>
          <cell r="O52">
            <v>0</v>
          </cell>
          <cell r="P52" t="str">
            <v>-</v>
          </cell>
          <cell r="Q52">
            <v>0</v>
          </cell>
          <cell r="R52">
            <v>0</v>
          </cell>
          <cell r="S52" t="str">
            <v>-</v>
          </cell>
          <cell r="T52" t="str">
            <v>-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>46.00</v>
          </cell>
        </row>
        <row r="53">
          <cell r="B53" t="str">
            <v>HONYFLOUR</v>
          </cell>
          <cell r="C53">
            <v>0</v>
          </cell>
          <cell r="D53" t="str">
            <v>1.00</v>
          </cell>
          <cell r="E53">
            <v>0</v>
          </cell>
          <cell r="F53">
            <v>0</v>
          </cell>
          <cell r="G53" t="str">
            <v>-</v>
          </cell>
          <cell r="H53">
            <v>0</v>
          </cell>
          <cell r="I53">
            <v>0</v>
          </cell>
          <cell r="J53" t="str">
            <v>1.00</v>
          </cell>
          <cell r="K53">
            <v>0</v>
          </cell>
          <cell r="L53">
            <v>0</v>
          </cell>
          <cell r="M53" t="str">
            <v>0.95</v>
          </cell>
          <cell r="N53">
            <v>0</v>
          </cell>
          <cell r="O53">
            <v>0</v>
          </cell>
          <cell r="P53" t="str">
            <v>0.95</v>
          </cell>
          <cell r="Q53">
            <v>0</v>
          </cell>
          <cell r="R53">
            <v>0</v>
          </cell>
          <cell r="S53" t="str">
            <v>-</v>
          </cell>
          <cell r="T53" t="str">
            <v>-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>0.95</v>
          </cell>
        </row>
        <row r="54">
          <cell r="B54" t="str">
            <v>IKEJAHOTEL</v>
          </cell>
          <cell r="C54">
            <v>0</v>
          </cell>
          <cell r="D54" t="str">
            <v>1.46</v>
          </cell>
          <cell r="E54">
            <v>0</v>
          </cell>
          <cell r="F54">
            <v>0</v>
          </cell>
          <cell r="G54" t="str">
            <v>-</v>
          </cell>
          <cell r="H54">
            <v>0</v>
          </cell>
          <cell r="I54">
            <v>0</v>
          </cell>
          <cell r="J54" t="str">
            <v>1.46</v>
          </cell>
          <cell r="K54">
            <v>0</v>
          </cell>
          <cell r="L54">
            <v>0</v>
          </cell>
          <cell r="M54" t="str">
            <v>-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  <cell r="R54">
            <v>0</v>
          </cell>
          <cell r="S54" t="str">
            <v>-</v>
          </cell>
          <cell r="T54" t="str">
            <v>-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>1.46</v>
          </cell>
        </row>
        <row r="55">
          <cell r="B55" t="str">
            <v>INTBREW</v>
          </cell>
          <cell r="C55">
            <v>0</v>
          </cell>
          <cell r="D55" t="str">
            <v>12.50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 t="str">
            <v>12.50</v>
          </cell>
          <cell r="K55">
            <v>0</v>
          </cell>
          <cell r="L55">
            <v>0</v>
          </cell>
          <cell r="M55" t="str">
            <v>-</v>
          </cell>
          <cell r="N55">
            <v>0</v>
          </cell>
          <cell r="O55">
            <v>0</v>
          </cell>
          <cell r="P55" t="str">
            <v>-</v>
          </cell>
          <cell r="Q55">
            <v>0</v>
          </cell>
          <cell r="R55">
            <v>0</v>
          </cell>
          <cell r="S55" t="str">
            <v>-</v>
          </cell>
          <cell r="T55" t="str">
            <v>-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12.50</v>
          </cell>
        </row>
        <row r="56">
          <cell r="B56" t="str">
            <v>INTERLINK</v>
          </cell>
          <cell r="C56">
            <v>0</v>
          </cell>
          <cell r="D56" t="str">
            <v>3.20</v>
          </cell>
          <cell r="E56">
            <v>0</v>
          </cell>
          <cell r="F56">
            <v>0</v>
          </cell>
          <cell r="G56" t="str">
            <v>-</v>
          </cell>
          <cell r="H56">
            <v>0</v>
          </cell>
          <cell r="I56">
            <v>0</v>
          </cell>
          <cell r="J56" t="str">
            <v>3.20</v>
          </cell>
          <cell r="K56">
            <v>0</v>
          </cell>
          <cell r="L56">
            <v>0</v>
          </cell>
          <cell r="M56" t="str">
            <v>3.20</v>
          </cell>
          <cell r="N56">
            <v>0</v>
          </cell>
          <cell r="O56">
            <v>0</v>
          </cell>
          <cell r="P56" t="str">
            <v>3.20</v>
          </cell>
          <cell r="Q56">
            <v>0</v>
          </cell>
          <cell r="R56">
            <v>0</v>
          </cell>
          <cell r="S56" t="str">
            <v>-</v>
          </cell>
          <cell r="T56" t="str">
            <v>-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3.20</v>
          </cell>
        </row>
        <row r="57">
          <cell r="B57" t="str">
            <v>JAIZBANK</v>
          </cell>
          <cell r="C57">
            <v>0</v>
          </cell>
          <cell r="D57" t="str">
            <v>0.42</v>
          </cell>
          <cell r="E57">
            <v>0</v>
          </cell>
          <cell r="F57">
            <v>0</v>
          </cell>
          <cell r="G57" t="str">
            <v>-</v>
          </cell>
          <cell r="H57">
            <v>0</v>
          </cell>
          <cell r="I57">
            <v>0</v>
          </cell>
          <cell r="J57" t="str">
            <v>0.42</v>
          </cell>
          <cell r="K57">
            <v>0</v>
          </cell>
          <cell r="L57">
            <v>0</v>
          </cell>
          <cell r="M57" t="str">
            <v>0.45</v>
          </cell>
          <cell r="N57">
            <v>0</v>
          </cell>
          <cell r="O57">
            <v>0</v>
          </cell>
          <cell r="P57" t="str">
            <v>0.43</v>
          </cell>
          <cell r="Q57">
            <v>0</v>
          </cell>
          <cell r="R57">
            <v>0</v>
          </cell>
          <cell r="S57" t="str">
            <v>4.44</v>
          </cell>
          <cell r="T57" t="str">
            <v>-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0.45</v>
          </cell>
        </row>
        <row r="58">
          <cell r="B58" t="str">
            <v>JAPAULOIL</v>
          </cell>
          <cell r="C58">
            <v>0</v>
          </cell>
          <cell r="D58" t="str">
            <v>0.21</v>
          </cell>
          <cell r="E58">
            <v>0</v>
          </cell>
          <cell r="F58">
            <v>0</v>
          </cell>
          <cell r="G58" t="str">
            <v>-</v>
          </cell>
          <cell r="H58">
            <v>0</v>
          </cell>
          <cell r="I58">
            <v>0</v>
          </cell>
          <cell r="J58" t="str">
            <v>0.21</v>
          </cell>
          <cell r="K58">
            <v>0</v>
          </cell>
          <cell r="L58">
            <v>0</v>
          </cell>
          <cell r="M58" t="str">
            <v>0.21</v>
          </cell>
          <cell r="N58">
            <v>0</v>
          </cell>
          <cell r="O58">
            <v>0</v>
          </cell>
          <cell r="P58" t="str">
            <v>0.21</v>
          </cell>
          <cell r="Q58">
            <v>0</v>
          </cell>
          <cell r="R58">
            <v>0</v>
          </cell>
          <cell r="S58" t="str">
            <v>-</v>
          </cell>
          <cell r="T58" t="str">
            <v>-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0.21</v>
          </cell>
        </row>
        <row r="59">
          <cell r="B59" t="str">
            <v>JBERGER</v>
          </cell>
          <cell r="C59">
            <v>0</v>
          </cell>
          <cell r="D59" t="str">
            <v>18.75</v>
          </cell>
          <cell r="E59">
            <v>0</v>
          </cell>
          <cell r="F59">
            <v>0</v>
          </cell>
          <cell r="G59" t="str">
            <v>-</v>
          </cell>
          <cell r="H59">
            <v>0</v>
          </cell>
          <cell r="I59">
            <v>0</v>
          </cell>
          <cell r="J59" t="str">
            <v>18.75</v>
          </cell>
          <cell r="K59">
            <v>0</v>
          </cell>
          <cell r="L59">
            <v>0</v>
          </cell>
          <cell r="M59" t="str">
            <v>20.60</v>
          </cell>
          <cell r="N59">
            <v>0</v>
          </cell>
          <cell r="O59">
            <v>0</v>
          </cell>
          <cell r="P59" t="str">
            <v>20.60</v>
          </cell>
          <cell r="Q59">
            <v>0</v>
          </cell>
          <cell r="R59">
            <v>0</v>
          </cell>
          <cell r="S59" t="str">
            <v>-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20.60</v>
          </cell>
        </row>
        <row r="60">
          <cell r="B60" t="str">
            <v>JOHNHOLT</v>
          </cell>
          <cell r="C60">
            <v>0</v>
          </cell>
          <cell r="D60" t="str">
            <v>0.46</v>
          </cell>
          <cell r="E60">
            <v>0</v>
          </cell>
          <cell r="F60">
            <v>0</v>
          </cell>
          <cell r="G60" t="str">
            <v>-</v>
          </cell>
          <cell r="H60">
            <v>0</v>
          </cell>
          <cell r="I60">
            <v>0</v>
          </cell>
          <cell r="J60" t="str">
            <v>0.46</v>
          </cell>
          <cell r="K60">
            <v>0</v>
          </cell>
          <cell r="L60">
            <v>0</v>
          </cell>
          <cell r="M60" t="str">
            <v>-</v>
          </cell>
          <cell r="N60">
            <v>0</v>
          </cell>
          <cell r="O60">
            <v>0</v>
          </cell>
          <cell r="P60" t="str">
            <v>-</v>
          </cell>
          <cell r="Q60">
            <v>0</v>
          </cell>
          <cell r="R60">
            <v>0</v>
          </cell>
          <cell r="S60" t="str">
            <v>-</v>
          </cell>
          <cell r="T60" t="str">
            <v>-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0.46</v>
          </cell>
        </row>
        <row r="61">
          <cell r="B61" t="str">
            <v>LASACO</v>
          </cell>
          <cell r="C61">
            <v>0</v>
          </cell>
          <cell r="D61" t="str">
            <v>0.34</v>
          </cell>
          <cell r="E61">
            <v>0</v>
          </cell>
          <cell r="F61">
            <v>0</v>
          </cell>
          <cell r="G61" t="str">
            <v>-</v>
          </cell>
          <cell r="H61">
            <v>0</v>
          </cell>
          <cell r="I61">
            <v>0</v>
          </cell>
          <cell r="J61" t="str">
            <v>0.34</v>
          </cell>
          <cell r="K61">
            <v>0</v>
          </cell>
          <cell r="L61">
            <v>0</v>
          </cell>
          <cell r="M61" t="str">
            <v>0.34</v>
          </cell>
          <cell r="N61">
            <v>0</v>
          </cell>
          <cell r="O61">
            <v>0</v>
          </cell>
          <cell r="P61" t="str">
            <v>0.33</v>
          </cell>
          <cell r="Q61">
            <v>0</v>
          </cell>
          <cell r="R61">
            <v>0</v>
          </cell>
          <cell r="S61" t="str">
            <v>2.94</v>
          </cell>
          <cell r="T61" t="str">
            <v>-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0.33</v>
          </cell>
        </row>
        <row r="62">
          <cell r="B62" t="str">
            <v>LEARNAFRCA</v>
          </cell>
          <cell r="C62">
            <v>0</v>
          </cell>
          <cell r="D62" t="str">
            <v>1.40</v>
          </cell>
          <cell r="E62">
            <v>0</v>
          </cell>
          <cell r="F62">
            <v>0</v>
          </cell>
          <cell r="G62" t="str">
            <v>-</v>
          </cell>
          <cell r="H62">
            <v>0</v>
          </cell>
          <cell r="I62">
            <v>0</v>
          </cell>
          <cell r="J62" t="str">
            <v>1.40</v>
          </cell>
          <cell r="K62">
            <v>0</v>
          </cell>
          <cell r="L62">
            <v>0</v>
          </cell>
          <cell r="M62" t="str">
            <v>1.32</v>
          </cell>
          <cell r="N62">
            <v>0</v>
          </cell>
          <cell r="O62">
            <v>0</v>
          </cell>
          <cell r="P62" t="str">
            <v>1.32</v>
          </cell>
          <cell r="Q62">
            <v>0</v>
          </cell>
          <cell r="R62">
            <v>0</v>
          </cell>
          <cell r="S62" t="str">
            <v>-</v>
          </cell>
          <cell r="T62" t="str">
            <v>-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1.32</v>
          </cell>
        </row>
        <row r="63">
          <cell r="B63" t="str">
            <v>LINKASSURE</v>
          </cell>
          <cell r="C63">
            <v>0</v>
          </cell>
          <cell r="D63" t="str">
            <v>0.52</v>
          </cell>
          <cell r="E63">
            <v>0</v>
          </cell>
          <cell r="F63">
            <v>0</v>
          </cell>
          <cell r="G63" t="str">
            <v>-</v>
          </cell>
          <cell r="H63">
            <v>0</v>
          </cell>
          <cell r="I63">
            <v>0</v>
          </cell>
          <cell r="J63" t="str">
            <v>0.52</v>
          </cell>
          <cell r="K63">
            <v>0</v>
          </cell>
          <cell r="L63">
            <v>0</v>
          </cell>
          <cell r="M63" t="str">
            <v>-</v>
          </cell>
          <cell r="N63">
            <v>0</v>
          </cell>
          <cell r="O63">
            <v>0</v>
          </cell>
          <cell r="P63" t="str">
            <v>-</v>
          </cell>
          <cell r="Q63">
            <v>0</v>
          </cell>
          <cell r="R63">
            <v>0</v>
          </cell>
          <cell r="S63" t="str">
            <v>-</v>
          </cell>
          <cell r="T63" t="str">
            <v>-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0.52</v>
          </cell>
        </row>
        <row r="64">
          <cell r="B64" t="str">
            <v>LIVESTOCK</v>
          </cell>
          <cell r="C64">
            <v>0</v>
          </cell>
          <cell r="D64" t="str">
            <v>0.45</v>
          </cell>
          <cell r="E64">
            <v>0</v>
          </cell>
          <cell r="F64">
            <v>0</v>
          </cell>
          <cell r="G64" t="str">
            <v>-</v>
          </cell>
          <cell r="H64">
            <v>0</v>
          </cell>
          <cell r="I64">
            <v>0</v>
          </cell>
          <cell r="J64" t="str">
            <v>0.45</v>
          </cell>
          <cell r="K64">
            <v>0</v>
          </cell>
          <cell r="L64">
            <v>0</v>
          </cell>
          <cell r="M64" t="str">
            <v>-</v>
          </cell>
          <cell r="N64">
            <v>0</v>
          </cell>
          <cell r="O64">
            <v>0</v>
          </cell>
          <cell r="P64" t="str">
            <v>-</v>
          </cell>
          <cell r="Q64">
            <v>0</v>
          </cell>
          <cell r="R64">
            <v>0</v>
          </cell>
          <cell r="S64" t="str">
            <v>-</v>
          </cell>
          <cell r="T64" t="str">
            <v>-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0.45</v>
          </cell>
        </row>
        <row r="65">
          <cell r="B65" t="str">
            <v>MANSARD</v>
          </cell>
          <cell r="C65">
            <v>0</v>
          </cell>
          <cell r="D65" t="str">
            <v>1.65</v>
          </cell>
          <cell r="E65">
            <v>0</v>
          </cell>
          <cell r="F65">
            <v>0</v>
          </cell>
          <cell r="G65" t="str">
            <v>-</v>
          </cell>
          <cell r="H65">
            <v>0</v>
          </cell>
          <cell r="I65">
            <v>0</v>
          </cell>
          <cell r="J65" t="str">
            <v>1.65</v>
          </cell>
          <cell r="K65">
            <v>0</v>
          </cell>
          <cell r="L65">
            <v>0</v>
          </cell>
          <cell r="M65" t="str">
            <v>1.65</v>
          </cell>
          <cell r="N65">
            <v>0</v>
          </cell>
          <cell r="O65">
            <v>0</v>
          </cell>
          <cell r="P65" t="str">
            <v>1.65</v>
          </cell>
          <cell r="Q65">
            <v>0</v>
          </cell>
          <cell r="R65">
            <v>0</v>
          </cell>
          <cell r="S65" t="str">
            <v>-</v>
          </cell>
          <cell r="T65" t="str">
            <v>-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1.65</v>
          </cell>
        </row>
        <row r="66">
          <cell r="B66" t="str">
            <v>MAYBAKER</v>
          </cell>
          <cell r="C66">
            <v>0</v>
          </cell>
          <cell r="D66" t="str">
            <v>2.30</v>
          </cell>
          <cell r="E66">
            <v>0</v>
          </cell>
          <cell r="F66">
            <v>0</v>
          </cell>
          <cell r="G66" t="str">
            <v>-</v>
          </cell>
          <cell r="H66">
            <v>0</v>
          </cell>
          <cell r="I66">
            <v>0</v>
          </cell>
          <cell r="J66" t="str">
            <v>2.30</v>
          </cell>
          <cell r="K66">
            <v>0</v>
          </cell>
          <cell r="L66">
            <v>0</v>
          </cell>
          <cell r="M66" t="str">
            <v>-</v>
          </cell>
          <cell r="N66">
            <v>0</v>
          </cell>
          <cell r="O66">
            <v>0</v>
          </cell>
          <cell r="P66" t="str">
            <v>-</v>
          </cell>
          <cell r="Q66">
            <v>0</v>
          </cell>
          <cell r="R66">
            <v>0</v>
          </cell>
          <cell r="S66" t="str">
            <v>-</v>
          </cell>
          <cell r="T66" t="str">
            <v>-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2.30</v>
          </cell>
        </row>
        <row r="67">
          <cell r="B67" t="str">
            <v>MBENEFIT</v>
          </cell>
          <cell r="C67">
            <v>0</v>
          </cell>
          <cell r="D67" t="str">
            <v>0.22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 t="str">
            <v>0.22</v>
          </cell>
          <cell r="K67">
            <v>0</v>
          </cell>
          <cell r="L67">
            <v>0</v>
          </cell>
          <cell r="M67" t="str">
            <v>0.24</v>
          </cell>
          <cell r="N67">
            <v>0</v>
          </cell>
          <cell r="O67">
            <v>0</v>
          </cell>
          <cell r="P67" t="str">
            <v>0.24</v>
          </cell>
          <cell r="Q67">
            <v>0</v>
          </cell>
          <cell r="R67">
            <v>0</v>
          </cell>
          <cell r="S67" t="str">
            <v>-</v>
          </cell>
          <cell r="T67" t="str">
            <v>0.24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0.24</v>
          </cell>
        </row>
        <row r="68">
          <cell r="B68" t="str">
            <v>MEDVIEWAIR</v>
          </cell>
          <cell r="C68">
            <v>0</v>
          </cell>
          <cell r="D68" t="str">
            <v>1.80</v>
          </cell>
          <cell r="E68">
            <v>0</v>
          </cell>
          <cell r="F68">
            <v>0</v>
          </cell>
          <cell r="G68" t="str">
            <v>-</v>
          </cell>
          <cell r="H68">
            <v>0</v>
          </cell>
          <cell r="I68">
            <v>0</v>
          </cell>
          <cell r="J68" t="str">
            <v>1.80</v>
          </cell>
          <cell r="K68">
            <v>0</v>
          </cell>
          <cell r="L68">
            <v>0</v>
          </cell>
          <cell r="M68" t="str">
            <v>-</v>
          </cell>
          <cell r="N68">
            <v>0</v>
          </cell>
          <cell r="O68">
            <v>0</v>
          </cell>
          <cell r="P68" t="str">
            <v>-</v>
          </cell>
          <cell r="Q68">
            <v>0</v>
          </cell>
          <cell r="R68">
            <v>0</v>
          </cell>
          <cell r="S68" t="str">
            <v>-</v>
          </cell>
          <cell r="T68" t="str">
            <v>-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1.80</v>
          </cell>
        </row>
        <row r="69">
          <cell r="B69" t="str">
            <v>MEYER</v>
          </cell>
          <cell r="C69">
            <v>0</v>
          </cell>
          <cell r="D69" t="str">
            <v>0.59</v>
          </cell>
          <cell r="E69">
            <v>0</v>
          </cell>
          <cell r="F69">
            <v>0</v>
          </cell>
          <cell r="G69" t="str">
            <v>-</v>
          </cell>
          <cell r="H69">
            <v>0</v>
          </cell>
          <cell r="I69">
            <v>0</v>
          </cell>
          <cell r="J69" t="str">
            <v>0.59</v>
          </cell>
          <cell r="K69">
            <v>0</v>
          </cell>
          <cell r="L69">
            <v>0</v>
          </cell>
          <cell r="M69" t="str">
            <v>-</v>
          </cell>
          <cell r="N69">
            <v>0</v>
          </cell>
          <cell r="O69">
            <v>0</v>
          </cell>
          <cell r="P69" t="str">
            <v>-</v>
          </cell>
          <cell r="Q69">
            <v>0</v>
          </cell>
          <cell r="R69">
            <v>0</v>
          </cell>
          <cell r="S69" t="str">
            <v>-</v>
          </cell>
          <cell r="T69" t="str">
            <v>-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0.59</v>
          </cell>
        </row>
        <row r="70">
          <cell r="B70" t="str">
            <v>MOBIL</v>
          </cell>
          <cell r="C70">
            <v>0</v>
          </cell>
          <cell r="D70" t="str">
            <v>158.00</v>
          </cell>
          <cell r="E70">
            <v>0</v>
          </cell>
          <cell r="F70">
            <v>0</v>
          </cell>
          <cell r="G70" t="str">
            <v>-</v>
          </cell>
          <cell r="H70">
            <v>0</v>
          </cell>
          <cell r="I70">
            <v>0</v>
          </cell>
          <cell r="J70" t="str">
            <v>158.00</v>
          </cell>
          <cell r="K70">
            <v>0</v>
          </cell>
          <cell r="L70">
            <v>0</v>
          </cell>
          <cell r="M70" t="str">
            <v>-</v>
          </cell>
          <cell r="N70">
            <v>0</v>
          </cell>
          <cell r="O70">
            <v>0</v>
          </cell>
          <cell r="P70" t="str">
            <v>-</v>
          </cell>
          <cell r="Q70">
            <v>0</v>
          </cell>
          <cell r="R70">
            <v>0</v>
          </cell>
          <cell r="S70" t="str">
            <v>-</v>
          </cell>
          <cell r="T70" t="str">
            <v>-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158.00</v>
          </cell>
        </row>
        <row r="71">
          <cell r="B71" t="str">
            <v>MRS</v>
          </cell>
          <cell r="C71">
            <v>0</v>
          </cell>
          <cell r="D71" t="str">
            <v>20.85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 t="str">
            <v>20.85</v>
          </cell>
          <cell r="K71">
            <v>0</v>
          </cell>
          <cell r="L71">
            <v>0</v>
          </cell>
          <cell r="M71" t="str">
            <v>-</v>
          </cell>
          <cell r="N71">
            <v>0</v>
          </cell>
          <cell r="O71">
            <v>0</v>
          </cell>
          <cell r="P71" t="str">
            <v>-</v>
          </cell>
          <cell r="Q71">
            <v>0</v>
          </cell>
          <cell r="R71">
            <v>0</v>
          </cell>
          <cell r="S71" t="str">
            <v>-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20.85</v>
          </cell>
        </row>
        <row r="72">
          <cell r="B72" t="str">
            <v>MTNN</v>
          </cell>
          <cell r="C72">
            <v>0</v>
          </cell>
          <cell r="D72" t="str">
            <v>127.00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127.00</v>
          </cell>
          <cell r="K72">
            <v>0</v>
          </cell>
          <cell r="L72">
            <v>0</v>
          </cell>
          <cell r="M72" t="str">
            <v>129.05</v>
          </cell>
          <cell r="N72">
            <v>0</v>
          </cell>
          <cell r="O72">
            <v>0</v>
          </cell>
          <cell r="P72" t="str">
            <v>126.60</v>
          </cell>
          <cell r="Q72">
            <v>0</v>
          </cell>
          <cell r="R72">
            <v>0</v>
          </cell>
          <cell r="S72" t="str">
            <v>1.90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127.00</v>
          </cell>
        </row>
        <row r="73">
          <cell r="B73" t="str">
            <v>MULTIVERSE</v>
          </cell>
          <cell r="C73">
            <v>0</v>
          </cell>
          <cell r="D73" t="str">
            <v>0.20</v>
          </cell>
          <cell r="E73">
            <v>0</v>
          </cell>
          <cell r="F73">
            <v>0</v>
          </cell>
          <cell r="G73" t="str">
            <v>-</v>
          </cell>
          <cell r="H73">
            <v>0</v>
          </cell>
          <cell r="I73">
            <v>0</v>
          </cell>
          <cell r="J73" t="str">
            <v>0.20</v>
          </cell>
          <cell r="K73">
            <v>0</v>
          </cell>
          <cell r="L73">
            <v>0</v>
          </cell>
          <cell r="M73" t="str">
            <v>-</v>
          </cell>
          <cell r="N73">
            <v>0</v>
          </cell>
          <cell r="O73">
            <v>0</v>
          </cell>
          <cell r="P73" t="str">
            <v>-</v>
          </cell>
          <cell r="Q73">
            <v>0</v>
          </cell>
          <cell r="R73">
            <v>0</v>
          </cell>
          <cell r="S73" t="str">
            <v>-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0.20</v>
          </cell>
        </row>
        <row r="74">
          <cell r="B74" t="str">
            <v>NAHCO</v>
          </cell>
          <cell r="C74">
            <v>0</v>
          </cell>
          <cell r="D74" t="str">
            <v>2.52</v>
          </cell>
          <cell r="E74">
            <v>0</v>
          </cell>
          <cell r="F74">
            <v>0</v>
          </cell>
          <cell r="G74" t="str">
            <v>-</v>
          </cell>
          <cell r="H74">
            <v>0</v>
          </cell>
          <cell r="I74">
            <v>0</v>
          </cell>
          <cell r="J74" t="str">
            <v>2.52</v>
          </cell>
          <cell r="K74">
            <v>0</v>
          </cell>
          <cell r="L74">
            <v>0</v>
          </cell>
          <cell r="M74" t="str">
            <v>2.55</v>
          </cell>
          <cell r="N74">
            <v>0</v>
          </cell>
          <cell r="O74">
            <v>0</v>
          </cell>
          <cell r="P74" t="str">
            <v>2.55</v>
          </cell>
          <cell r="Q74">
            <v>0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2.55</v>
          </cell>
        </row>
        <row r="75">
          <cell r="B75" t="str">
            <v>NASCON</v>
          </cell>
          <cell r="C75">
            <v>0</v>
          </cell>
          <cell r="D75" t="str">
            <v>13.55</v>
          </cell>
          <cell r="E75">
            <v>0</v>
          </cell>
          <cell r="F75">
            <v>0</v>
          </cell>
          <cell r="G75" t="str">
            <v>-</v>
          </cell>
          <cell r="H75">
            <v>0</v>
          </cell>
          <cell r="I75">
            <v>0</v>
          </cell>
          <cell r="J75" t="str">
            <v>13.55</v>
          </cell>
          <cell r="K75">
            <v>0</v>
          </cell>
          <cell r="L75">
            <v>0</v>
          </cell>
          <cell r="M75" t="str">
            <v>13.10</v>
          </cell>
          <cell r="N75">
            <v>0</v>
          </cell>
          <cell r="O75">
            <v>0</v>
          </cell>
          <cell r="P75" t="str">
            <v>13.10</v>
          </cell>
          <cell r="Q75">
            <v>0</v>
          </cell>
          <cell r="R75">
            <v>0</v>
          </cell>
          <cell r="S75" t="str">
            <v>-</v>
          </cell>
          <cell r="T75" t="str">
            <v>-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13.10</v>
          </cell>
        </row>
        <row r="76">
          <cell r="B76" t="str">
            <v>NB</v>
          </cell>
          <cell r="C76">
            <v>0</v>
          </cell>
          <cell r="D76" t="str">
            <v>55.00</v>
          </cell>
          <cell r="E76">
            <v>0</v>
          </cell>
          <cell r="F76">
            <v>0</v>
          </cell>
          <cell r="G76" t="str">
            <v>-</v>
          </cell>
          <cell r="H76">
            <v>0</v>
          </cell>
          <cell r="I76">
            <v>0</v>
          </cell>
          <cell r="J76" t="str">
            <v>55.00</v>
          </cell>
          <cell r="K76">
            <v>0</v>
          </cell>
          <cell r="L76">
            <v>0</v>
          </cell>
          <cell r="M76" t="str">
            <v>50.00</v>
          </cell>
          <cell r="N76">
            <v>0</v>
          </cell>
          <cell r="O76">
            <v>0</v>
          </cell>
          <cell r="P76" t="str">
            <v>50.00</v>
          </cell>
          <cell r="Q76">
            <v>0</v>
          </cell>
          <cell r="R76">
            <v>0</v>
          </cell>
          <cell r="S76" t="str">
            <v>-</v>
          </cell>
          <cell r="T76" t="str">
            <v>-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50.00</v>
          </cell>
        </row>
        <row r="77">
          <cell r="B77" t="str">
            <v>NEM</v>
          </cell>
          <cell r="C77">
            <v>0</v>
          </cell>
          <cell r="D77" t="str">
            <v>2.15</v>
          </cell>
          <cell r="E77">
            <v>0</v>
          </cell>
          <cell r="F77">
            <v>0</v>
          </cell>
          <cell r="G77" t="str">
            <v>-</v>
          </cell>
          <cell r="H77">
            <v>0</v>
          </cell>
          <cell r="I77">
            <v>0</v>
          </cell>
          <cell r="J77" t="str">
            <v>2.15</v>
          </cell>
          <cell r="K77">
            <v>0</v>
          </cell>
          <cell r="L77">
            <v>0</v>
          </cell>
          <cell r="M77" t="str">
            <v>-</v>
          </cell>
          <cell r="N77">
            <v>0</v>
          </cell>
          <cell r="O77">
            <v>0</v>
          </cell>
          <cell r="P77" t="str">
            <v>-</v>
          </cell>
          <cell r="Q77">
            <v>0</v>
          </cell>
          <cell r="R77">
            <v>0</v>
          </cell>
          <cell r="S77" t="str">
            <v>-</v>
          </cell>
          <cell r="T77" t="str">
            <v>-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2.15</v>
          </cell>
        </row>
        <row r="78">
          <cell r="B78" t="str">
            <v>NESTLE</v>
          </cell>
          <cell r="C78">
            <v>0</v>
          </cell>
          <cell r="D78" t="str">
            <v>1,299.50</v>
          </cell>
          <cell r="E78">
            <v>0</v>
          </cell>
          <cell r="F78">
            <v>0</v>
          </cell>
          <cell r="G78" t="str">
            <v>-</v>
          </cell>
          <cell r="H78">
            <v>0</v>
          </cell>
          <cell r="I78">
            <v>0</v>
          </cell>
          <cell r="J78" t="str">
            <v>1,299.50</v>
          </cell>
          <cell r="K78">
            <v>0</v>
          </cell>
          <cell r="L78">
            <v>0</v>
          </cell>
          <cell r="M78" t="str">
            <v>1,270.00</v>
          </cell>
          <cell r="N78">
            <v>0</v>
          </cell>
          <cell r="O78">
            <v>0</v>
          </cell>
          <cell r="P78" t="str">
            <v>1,270.00</v>
          </cell>
          <cell r="Q78">
            <v>0</v>
          </cell>
          <cell r="R78">
            <v>0</v>
          </cell>
          <cell r="S78" t="str">
            <v>-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1,270.00</v>
          </cell>
        </row>
        <row r="79">
          <cell r="B79" t="str">
            <v>NPFMCRFBK</v>
          </cell>
          <cell r="C79">
            <v>0</v>
          </cell>
          <cell r="D79" t="str">
            <v>1.29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1.29</v>
          </cell>
          <cell r="K79">
            <v>0</v>
          </cell>
          <cell r="L79">
            <v>0</v>
          </cell>
          <cell r="M79" t="str">
            <v>-</v>
          </cell>
          <cell r="N79">
            <v>0</v>
          </cell>
          <cell r="O79">
            <v>0</v>
          </cell>
          <cell r="P79" t="str">
            <v>-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1.29</v>
          </cell>
        </row>
        <row r="80">
          <cell r="B80" t="str">
            <v>OANDO</v>
          </cell>
          <cell r="C80">
            <v>0</v>
          </cell>
          <cell r="D80" t="str">
            <v>3.85</v>
          </cell>
          <cell r="E80">
            <v>0</v>
          </cell>
          <cell r="F80">
            <v>0</v>
          </cell>
          <cell r="G80" t="str">
            <v>-</v>
          </cell>
          <cell r="H80">
            <v>0</v>
          </cell>
          <cell r="I80">
            <v>0</v>
          </cell>
          <cell r="J80" t="str">
            <v>3.85</v>
          </cell>
          <cell r="K80">
            <v>0</v>
          </cell>
          <cell r="L80">
            <v>0</v>
          </cell>
          <cell r="M80" t="str">
            <v>3.70</v>
          </cell>
          <cell r="N80">
            <v>0</v>
          </cell>
          <cell r="O80">
            <v>0</v>
          </cell>
          <cell r="P80" t="str">
            <v>3.70</v>
          </cell>
          <cell r="Q80">
            <v>0</v>
          </cell>
          <cell r="R80">
            <v>0</v>
          </cell>
          <cell r="S80" t="str">
            <v>-</v>
          </cell>
          <cell r="T80" t="str">
            <v>3.70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3.70</v>
          </cell>
        </row>
        <row r="81">
          <cell r="B81" t="str">
            <v>OKOMUOIL</v>
          </cell>
          <cell r="C81">
            <v>0</v>
          </cell>
          <cell r="D81" t="str">
            <v>52.00</v>
          </cell>
          <cell r="E81">
            <v>0</v>
          </cell>
          <cell r="F81">
            <v>0</v>
          </cell>
          <cell r="G81" t="str">
            <v>-</v>
          </cell>
          <cell r="H81">
            <v>0</v>
          </cell>
          <cell r="I81">
            <v>0</v>
          </cell>
          <cell r="J81" t="str">
            <v>52.00</v>
          </cell>
          <cell r="K81">
            <v>0</v>
          </cell>
          <cell r="L81">
            <v>0</v>
          </cell>
          <cell r="M81" t="str">
            <v>-</v>
          </cell>
          <cell r="N81">
            <v>0</v>
          </cell>
          <cell r="O81">
            <v>0</v>
          </cell>
          <cell r="P81" t="str">
            <v>-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52.00</v>
          </cell>
        </row>
        <row r="82">
          <cell r="B82" t="str">
            <v>PHARMDEKO</v>
          </cell>
          <cell r="C82">
            <v>0</v>
          </cell>
          <cell r="D82" t="str">
            <v>1.50</v>
          </cell>
          <cell r="E82">
            <v>0</v>
          </cell>
          <cell r="F82">
            <v>0</v>
          </cell>
          <cell r="G82" t="str">
            <v>-</v>
          </cell>
          <cell r="H82">
            <v>0</v>
          </cell>
          <cell r="I82">
            <v>0</v>
          </cell>
          <cell r="J82" t="str">
            <v>1.50</v>
          </cell>
          <cell r="K82">
            <v>0</v>
          </cell>
          <cell r="L82">
            <v>0</v>
          </cell>
          <cell r="M82" t="str">
            <v>-</v>
          </cell>
          <cell r="N82">
            <v>0</v>
          </cell>
          <cell r="O82">
            <v>0</v>
          </cell>
          <cell r="P82" t="str">
            <v>-</v>
          </cell>
          <cell r="Q82">
            <v>0</v>
          </cell>
          <cell r="R82">
            <v>0</v>
          </cell>
          <cell r="S82" t="str">
            <v>-</v>
          </cell>
          <cell r="T82" t="str">
            <v>-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1.50</v>
          </cell>
        </row>
        <row r="83">
          <cell r="B83" t="str">
            <v>PRESCO</v>
          </cell>
          <cell r="C83">
            <v>0</v>
          </cell>
          <cell r="D83" t="str">
            <v>44.80</v>
          </cell>
          <cell r="E83">
            <v>0</v>
          </cell>
          <cell r="F83">
            <v>0</v>
          </cell>
          <cell r="G83" t="str">
            <v>-</v>
          </cell>
          <cell r="H83">
            <v>0</v>
          </cell>
          <cell r="I83">
            <v>0</v>
          </cell>
          <cell r="J83" t="str">
            <v>44.80</v>
          </cell>
          <cell r="K83">
            <v>0</v>
          </cell>
          <cell r="L83">
            <v>0</v>
          </cell>
          <cell r="M83" t="str">
            <v>-</v>
          </cell>
          <cell r="N83">
            <v>0</v>
          </cell>
          <cell r="O83">
            <v>0</v>
          </cell>
          <cell r="P83" t="str">
            <v>-</v>
          </cell>
          <cell r="Q83">
            <v>0</v>
          </cell>
          <cell r="R83">
            <v>0</v>
          </cell>
          <cell r="S83" t="str">
            <v>-</v>
          </cell>
          <cell r="T83" t="str">
            <v>-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44.80</v>
          </cell>
        </row>
        <row r="84">
          <cell r="B84" t="str">
            <v>PRESTIGE</v>
          </cell>
          <cell r="C84">
            <v>0</v>
          </cell>
          <cell r="D84" t="str">
            <v>0.45</v>
          </cell>
          <cell r="E84">
            <v>0</v>
          </cell>
          <cell r="F84">
            <v>0</v>
          </cell>
          <cell r="G84" t="str">
            <v>-</v>
          </cell>
          <cell r="H84">
            <v>0</v>
          </cell>
          <cell r="I84">
            <v>0</v>
          </cell>
          <cell r="J84" t="str">
            <v>0.45</v>
          </cell>
          <cell r="K84">
            <v>0</v>
          </cell>
          <cell r="L84">
            <v>0</v>
          </cell>
          <cell r="M84" t="str">
            <v>0.48</v>
          </cell>
          <cell r="N84">
            <v>0</v>
          </cell>
          <cell r="O84">
            <v>0</v>
          </cell>
          <cell r="P84" t="str">
            <v>0.47</v>
          </cell>
          <cell r="Q84">
            <v>0</v>
          </cell>
          <cell r="R84">
            <v>0</v>
          </cell>
          <cell r="S84" t="str">
            <v>2.08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0.48</v>
          </cell>
        </row>
        <row r="85">
          <cell r="B85" t="str">
            <v>PZ</v>
          </cell>
          <cell r="C85">
            <v>0</v>
          </cell>
          <cell r="D85" t="str">
            <v>6.00</v>
          </cell>
          <cell r="E85">
            <v>0</v>
          </cell>
          <cell r="F85">
            <v>0</v>
          </cell>
          <cell r="G85" t="str">
            <v>-</v>
          </cell>
          <cell r="H85">
            <v>0</v>
          </cell>
          <cell r="I85">
            <v>0</v>
          </cell>
          <cell r="J85" t="str">
            <v>6.00</v>
          </cell>
          <cell r="K85">
            <v>0</v>
          </cell>
          <cell r="L85">
            <v>0</v>
          </cell>
          <cell r="M85" t="str">
            <v>-</v>
          </cell>
          <cell r="N85">
            <v>0</v>
          </cell>
          <cell r="O85">
            <v>0</v>
          </cell>
          <cell r="P85" t="str">
            <v>-</v>
          </cell>
          <cell r="Q85">
            <v>0</v>
          </cell>
          <cell r="R85">
            <v>0</v>
          </cell>
          <cell r="S85" t="str">
            <v>-</v>
          </cell>
          <cell r="T85" t="str">
            <v>-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6.00</v>
          </cell>
        </row>
        <row r="86">
          <cell r="B86" t="str">
            <v>REDSTAREX</v>
          </cell>
          <cell r="C86">
            <v>0</v>
          </cell>
          <cell r="D86" t="str">
            <v>5.28</v>
          </cell>
          <cell r="E86">
            <v>0</v>
          </cell>
          <cell r="F86">
            <v>0</v>
          </cell>
          <cell r="G86" t="str">
            <v>-</v>
          </cell>
          <cell r="H86">
            <v>0</v>
          </cell>
          <cell r="I86">
            <v>0</v>
          </cell>
          <cell r="J86" t="str">
            <v>5.28</v>
          </cell>
          <cell r="K86">
            <v>0</v>
          </cell>
          <cell r="L86">
            <v>0</v>
          </cell>
          <cell r="M86" t="str">
            <v>-</v>
          </cell>
          <cell r="N86">
            <v>0</v>
          </cell>
          <cell r="O86">
            <v>0</v>
          </cell>
          <cell r="P86" t="str">
            <v>-</v>
          </cell>
          <cell r="Q86">
            <v>0</v>
          </cell>
          <cell r="R86">
            <v>0</v>
          </cell>
          <cell r="S86" t="str">
            <v>-</v>
          </cell>
          <cell r="T86" t="str">
            <v>-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5.28</v>
          </cell>
        </row>
        <row r="87">
          <cell r="B87" t="str">
            <v>SEPLAT</v>
          </cell>
          <cell r="C87">
            <v>0</v>
          </cell>
          <cell r="D87" t="str">
            <v>490.00</v>
          </cell>
          <cell r="E87">
            <v>0</v>
          </cell>
          <cell r="F87">
            <v>0</v>
          </cell>
          <cell r="G87" t="str">
            <v>-</v>
          </cell>
          <cell r="H87">
            <v>0</v>
          </cell>
          <cell r="I87">
            <v>0</v>
          </cell>
          <cell r="J87" t="str">
            <v>490.00</v>
          </cell>
          <cell r="K87">
            <v>0</v>
          </cell>
          <cell r="L87">
            <v>0</v>
          </cell>
          <cell r="M87" t="str">
            <v>-</v>
          </cell>
          <cell r="N87">
            <v>0</v>
          </cell>
          <cell r="O87">
            <v>0</v>
          </cell>
          <cell r="P87" t="str">
            <v>-</v>
          </cell>
          <cell r="Q87">
            <v>0</v>
          </cell>
          <cell r="R87">
            <v>0</v>
          </cell>
          <cell r="S87" t="str">
            <v>-</v>
          </cell>
          <cell r="T87" t="str">
            <v>-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490.00</v>
          </cell>
        </row>
        <row r="88">
          <cell r="B88" t="str">
            <v>SKYAVN</v>
          </cell>
          <cell r="C88">
            <v>0</v>
          </cell>
          <cell r="D88" t="str">
            <v>4.65</v>
          </cell>
          <cell r="E88">
            <v>0</v>
          </cell>
          <cell r="F88">
            <v>0</v>
          </cell>
          <cell r="G88" t="str">
            <v>-</v>
          </cell>
          <cell r="H88">
            <v>0</v>
          </cell>
          <cell r="I88">
            <v>0</v>
          </cell>
          <cell r="J88" t="str">
            <v>4.65</v>
          </cell>
          <cell r="K88">
            <v>0</v>
          </cell>
          <cell r="L88">
            <v>0</v>
          </cell>
          <cell r="M88" t="str">
            <v>-</v>
          </cell>
          <cell r="N88">
            <v>0</v>
          </cell>
          <cell r="O88">
            <v>0</v>
          </cell>
          <cell r="P88" t="str">
            <v>-</v>
          </cell>
          <cell r="Q88">
            <v>0</v>
          </cell>
          <cell r="R88">
            <v>0</v>
          </cell>
          <cell r="S88" t="str">
            <v>-</v>
          </cell>
          <cell r="T88" t="str">
            <v>-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4.65</v>
          </cell>
        </row>
        <row r="89">
          <cell r="B89" t="str">
            <v>SOVRENINS</v>
          </cell>
          <cell r="C89">
            <v>0</v>
          </cell>
          <cell r="D89" t="str">
            <v>0.20</v>
          </cell>
          <cell r="E89">
            <v>0</v>
          </cell>
          <cell r="F89">
            <v>0</v>
          </cell>
          <cell r="G89" t="str">
            <v>-</v>
          </cell>
          <cell r="H89">
            <v>0</v>
          </cell>
          <cell r="I89">
            <v>0</v>
          </cell>
          <cell r="J89" t="str">
            <v>0.20</v>
          </cell>
          <cell r="K89">
            <v>0</v>
          </cell>
          <cell r="L89">
            <v>0</v>
          </cell>
          <cell r="M89" t="str">
            <v>-</v>
          </cell>
          <cell r="N89">
            <v>0</v>
          </cell>
          <cell r="O89">
            <v>0</v>
          </cell>
          <cell r="P89" t="str">
            <v>-</v>
          </cell>
          <cell r="Q89">
            <v>0</v>
          </cell>
          <cell r="R89">
            <v>0</v>
          </cell>
          <cell r="S89" t="str">
            <v>-</v>
          </cell>
          <cell r="T89" t="str">
            <v>-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0.20</v>
          </cell>
        </row>
        <row r="90">
          <cell r="B90" t="str">
            <v>STANBIC</v>
          </cell>
          <cell r="C90">
            <v>0</v>
          </cell>
          <cell r="D90" t="str">
            <v>38.10</v>
          </cell>
          <cell r="E90">
            <v>0</v>
          </cell>
          <cell r="F90">
            <v>0</v>
          </cell>
          <cell r="G90" t="str">
            <v>-</v>
          </cell>
          <cell r="H90">
            <v>0</v>
          </cell>
          <cell r="I90">
            <v>0</v>
          </cell>
          <cell r="J90" t="str">
            <v>38.10</v>
          </cell>
          <cell r="K90">
            <v>0</v>
          </cell>
          <cell r="L90">
            <v>0</v>
          </cell>
          <cell r="M90" t="str">
            <v>38.20</v>
          </cell>
          <cell r="N90">
            <v>0</v>
          </cell>
          <cell r="O90">
            <v>0</v>
          </cell>
          <cell r="P90" t="str">
            <v>38.15</v>
          </cell>
          <cell r="Q90">
            <v>0</v>
          </cell>
          <cell r="R90">
            <v>0</v>
          </cell>
          <cell r="S90" t="str">
            <v>0.13</v>
          </cell>
          <cell r="T90" t="str">
            <v>38.20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38.20</v>
          </cell>
        </row>
        <row r="91">
          <cell r="B91" t="str">
            <v>STERLNBANK</v>
          </cell>
          <cell r="C91">
            <v>0</v>
          </cell>
          <cell r="D91" t="str">
            <v>2.24</v>
          </cell>
          <cell r="E91">
            <v>0</v>
          </cell>
          <cell r="F91">
            <v>0</v>
          </cell>
          <cell r="G91" t="str">
            <v>-</v>
          </cell>
          <cell r="H91">
            <v>0</v>
          </cell>
          <cell r="I91">
            <v>0</v>
          </cell>
          <cell r="J91" t="str">
            <v>2.24</v>
          </cell>
          <cell r="K91">
            <v>0</v>
          </cell>
          <cell r="L91">
            <v>0</v>
          </cell>
          <cell r="M91" t="str">
            <v>2.30</v>
          </cell>
          <cell r="N91">
            <v>0</v>
          </cell>
          <cell r="O91">
            <v>0</v>
          </cell>
          <cell r="P91" t="str">
            <v>2.17</v>
          </cell>
          <cell r="Q91">
            <v>0</v>
          </cell>
          <cell r="R91">
            <v>0</v>
          </cell>
          <cell r="S91" t="str">
            <v>5.65</v>
          </cell>
          <cell r="T91" t="str">
            <v>-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2.30</v>
          </cell>
        </row>
        <row r="92">
          <cell r="B92" t="str">
            <v>SUNUASSUR</v>
          </cell>
          <cell r="C92">
            <v>0</v>
          </cell>
          <cell r="D92" t="str">
            <v>0.20</v>
          </cell>
          <cell r="E92">
            <v>0</v>
          </cell>
          <cell r="F92">
            <v>0</v>
          </cell>
          <cell r="G92" t="str">
            <v>-</v>
          </cell>
          <cell r="H92">
            <v>0</v>
          </cell>
          <cell r="I92">
            <v>0</v>
          </cell>
          <cell r="J92" t="str">
            <v>0.20</v>
          </cell>
          <cell r="K92">
            <v>0</v>
          </cell>
          <cell r="L92">
            <v>0</v>
          </cell>
          <cell r="M92" t="str">
            <v>0.20</v>
          </cell>
          <cell r="N92">
            <v>0</v>
          </cell>
          <cell r="O92">
            <v>0</v>
          </cell>
          <cell r="P92" t="str">
            <v>0.20</v>
          </cell>
          <cell r="Q92">
            <v>0</v>
          </cell>
          <cell r="R92">
            <v>0</v>
          </cell>
          <cell r="S92" t="str">
            <v>-</v>
          </cell>
          <cell r="T92" t="str">
            <v>-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0.20</v>
          </cell>
        </row>
        <row r="93">
          <cell r="B93" t="str">
            <v>TOTAL</v>
          </cell>
          <cell r="C93">
            <v>0</v>
          </cell>
          <cell r="D93" t="str">
            <v>114.80</v>
          </cell>
          <cell r="E93">
            <v>0</v>
          </cell>
          <cell r="F93">
            <v>0</v>
          </cell>
          <cell r="G93" t="str">
            <v>-</v>
          </cell>
          <cell r="H93">
            <v>0</v>
          </cell>
          <cell r="I93">
            <v>0</v>
          </cell>
          <cell r="J93" t="str">
            <v>114.80</v>
          </cell>
          <cell r="K93">
            <v>0</v>
          </cell>
          <cell r="L93">
            <v>0</v>
          </cell>
          <cell r="M93" t="str">
            <v>-</v>
          </cell>
          <cell r="N93">
            <v>0</v>
          </cell>
          <cell r="O93">
            <v>0</v>
          </cell>
          <cell r="P93" t="str">
            <v>-</v>
          </cell>
          <cell r="Q93">
            <v>0</v>
          </cell>
          <cell r="R93">
            <v>0</v>
          </cell>
          <cell r="S93" t="str">
            <v>-</v>
          </cell>
          <cell r="T93" t="str">
            <v>-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114.80</v>
          </cell>
        </row>
        <row r="94">
          <cell r="B94" t="str">
            <v>TOURIST</v>
          </cell>
          <cell r="C94">
            <v>0</v>
          </cell>
          <cell r="D94" t="str">
            <v>3.50</v>
          </cell>
          <cell r="E94">
            <v>0</v>
          </cell>
          <cell r="F94">
            <v>0</v>
          </cell>
          <cell r="G94" t="str">
            <v>-</v>
          </cell>
          <cell r="H94">
            <v>0</v>
          </cell>
          <cell r="I94">
            <v>0</v>
          </cell>
          <cell r="J94" t="str">
            <v>3.50</v>
          </cell>
          <cell r="K94">
            <v>0</v>
          </cell>
          <cell r="L94">
            <v>0</v>
          </cell>
          <cell r="M94" t="str">
            <v>-</v>
          </cell>
          <cell r="N94">
            <v>0</v>
          </cell>
          <cell r="O94">
            <v>0</v>
          </cell>
          <cell r="P94" t="str">
            <v>-</v>
          </cell>
          <cell r="Q94">
            <v>0</v>
          </cell>
          <cell r="R94">
            <v>0</v>
          </cell>
          <cell r="S94" t="str">
            <v>-</v>
          </cell>
          <cell r="T94" t="str">
            <v>-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3.50</v>
          </cell>
        </row>
        <row r="95">
          <cell r="B95" t="str">
            <v>TRANSCOHOT</v>
          </cell>
          <cell r="C95">
            <v>0</v>
          </cell>
          <cell r="D95" t="str">
            <v>5.40</v>
          </cell>
          <cell r="E95">
            <v>0</v>
          </cell>
          <cell r="F95">
            <v>0</v>
          </cell>
          <cell r="G95" t="str">
            <v>-</v>
          </cell>
          <cell r="H95">
            <v>0</v>
          </cell>
          <cell r="I95">
            <v>0</v>
          </cell>
          <cell r="J95" t="str">
            <v>5.40</v>
          </cell>
          <cell r="K95">
            <v>0</v>
          </cell>
          <cell r="L95">
            <v>0</v>
          </cell>
          <cell r="M95" t="str">
            <v>-</v>
          </cell>
          <cell r="N95">
            <v>0</v>
          </cell>
          <cell r="O95">
            <v>0</v>
          </cell>
          <cell r="P95" t="str">
            <v>-</v>
          </cell>
          <cell r="Q95">
            <v>0</v>
          </cell>
          <cell r="R95">
            <v>0</v>
          </cell>
          <cell r="S95" t="str">
            <v>-</v>
          </cell>
          <cell r="T95" t="str">
            <v>-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5.40</v>
          </cell>
        </row>
        <row r="96">
          <cell r="B96" t="str">
            <v>TRANSCORP</v>
          </cell>
          <cell r="C96">
            <v>0</v>
          </cell>
          <cell r="D96" t="str">
            <v>0.96</v>
          </cell>
          <cell r="E96">
            <v>0</v>
          </cell>
          <cell r="F96">
            <v>0</v>
          </cell>
          <cell r="G96" t="str">
            <v>-</v>
          </cell>
          <cell r="H96">
            <v>0</v>
          </cell>
          <cell r="I96">
            <v>0</v>
          </cell>
          <cell r="J96" t="str">
            <v>0.96</v>
          </cell>
          <cell r="K96">
            <v>0</v>
          </cell>
          <cell r="L96">
            <v>0</v>
          </cell>
          <cell r="M96" t="str">
            <v>0.97</v>
          </cell>
          <cell r="N96">
            <v>0</v>
          </cell>
          <cell r="O96">
            <v>0</v>
          </cell>
          <cell r="P96" t="str">
            <v>0.91</v>
          </cell>
          <cell r="Q96">
            <v>0</v>
          </cell>
          <cell r="R96">
            <v>0</v>
          </cell>
          <cell r="S96" t="str">
            <v>6.19</v>
          </cell>
          <cell r="T96" t="str">
            <v>0.96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0.96</v>
          </cell>
        </row>
        <row r="97">
          <cell r="B97" t="str">
            <v>TRIPPLEG</v>
          </cell>
          <cell r="C97">
            <v>0</v>
          </cell>
          <cell r="D97" t="str">
            <v>0.70</v>
          </cell>
          <cell r="E97">
            <v>0</v>
          </cell>
          <cell r="F97">
            <v>0</v>
          </cell>
          <cell r="G97" t="str">
            <v>-</v>
          </cell>
          <cell r="H97">
            <v>0</v>
          </cell>
          <cell r="I97">
            <v>0</v>
          </cell>
          <cell r="J97" t="str">
            <v>0.70</v>
          </cell>
          <cell r="K97">
            <v>0</v>
          </cell>
          <cell r="L97">
            <v>0</v>
          </cell>
          <cell r="M97" t="str">
            <v>-</v>
          </cell>
          <cell r="N97">
            <v>0</v>
          </cell>
          <cell r="O97">
            <v>0</v>
          </cell>
          <cell r="P97" t="str">
            <v>-</v>
          </cell>
          <cell r="Q97">
            <v>0</v>
          </cell>
          <cell r="R97">
            <v>0</v>
          </cell>
          <cell r="S97" t="str">
            <v>-</v>
          </cell>
          <cell r="T97" t="str">
            <v>-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0.70</v>
          </cell>
        </row>
        <row r="98">
          <cell r="B98" t="str">
            <v>UACN</v>
          </cell>
          <cell r="C98">
            <v>0</v>
          </cell>
          <cell r="D98" t="str">
            <v>5.80</v>
          </cell>
          <cell r="E98">
            <v>0</v>
          </cell>
          <cell r="F98">
            <v>0</v>
          </cell>
          <cell r="G98" t="str">
            <v>5.80</v>
          </cell>
          <cell r="H98">
            <v>0</v>
          </cell>
          <cell r="I98">
            <v>0</v>
          </cell>
          <cell r="J98" t="str">
            <v>5.80</v>
          </cell>
          <cell r="K98">
            <v>0</v>
          </cell>
          <cell r="L98">
            <v>0</v>
          </cell>
          <cell r="M98" t="str">
            <v>5.90</v>
          </cell>
          <cell r="N98">
            <v>0</v>
          </cell>
          <cell r="O98">
            <v>0</v>
          </cell>
          <cell r="P98" t="str">
            <v>5.70</v>
          </cell>
          <cell r="Q98">
            <v>0</v>
          </cell>
          <cell r="R98">
            <v>0</v>
          </cell>
          <cell r="S98" t="str">
            <v>3.39</v>
          </cell>
          <cell r="T98" t="str">
            <v>-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5.80</v>
          </cell>
        </row>
        <row r="99">
          <cell r="B99" t="str">
            <v>UBA</v>
          </cell>
          <cell r="C99">
            <v>0</v>
          </cell>
          <cell r="D99" t="str">
            <v>5.80</v>
          </cell>
          <cell r="E99">
            <v>0</v>
          </cell>
          <cell r="F99">
            <v>0</v>
          </cell>
          <cell r="G99" t="str">
            <v>-</v>
          </cell>
          <cell r="H99">
            <v>0</v>
          </cell>
          <cell r="I99">
            <v>0</v>
          </cell>
          <cell r="J99" t="str">
            <v>5.80</v>
          </cell>
          <cell r="K99">
            <v>0</v>
          </cell>
          <cell r="L99">
            <v>0</v>
          </cell>
          <cell r="M99" t="str">
            <v>6.15</v>
          </cell>
          <cell r="N99">
            <v>0</v>
          </cell>
          <cell r="O99">
            <v>0</v>
          </cell>
          <cell r="P99" t="str">
            <v>5.65</v>
          </cell>
          <cell r="Q99">
            <v>0</v>
          </cell>
          <cell r="R99">
            <v>0</v>
          </cell>
          <cell r="S99" t="str">
            <v>8.13</v>
          </cell>
          <cell r="T99" t="str">
            <v>6.00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6.00</v>
          </cell>
        </row>
        <row r="100">
          <cell r="B100" t="str">
            <v>UBN</v>
          </cell>
          <cell r="C100">
            <v>0</v>
          </cell>
          <cell r="D100" t="str">
            <v>6.85</v>
          </cell>
          <cell r="E100">
            <v>0</v>
          </cell>
          <cell r="F100">
            <v>0</v>
          </cell>
          <cell r="G100" t="str">
            <v>-</v>
          </cell>
          <cell r="H100">
            <v>0</v>
          </cell>
          <cell r="I100">
            <v>0</v>
          </cell>
          <cell r="J100" t="str">
            <v>6.85</v>
          </cell>
          <cell r="K100">
            <v>0</v>
          </cell>
          <cell r="L100">
            <v>0</v>
          </cell>
          <cell r="M100" t="str">
            <v>6.85</v>
          </cell>
          <cell r="N100">
            <v>0</v>
          </cell>
          <cell r="O100">
            <v>0</v>
          </cell>
          <cell r="P100" t="str">
            <v>6.85</v>
          </cell>
          <cell r="Q100">
            <v>0</v>
          </cell>
          <cell r="R100">
            <v>0</v>
          </cell>
          <cell r="S100" t="str">
            <v>-</v>
          </cell>
          <cell r="T100" t="str">
            <v>-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6.85</v>
          </cell>
        </row>
        <row r="101">
          <cell r="B101" t="str">
            <v>UCAP</v>
          </cell>
          <cell r="C101">
            <v>0</v>
          </cell>
          <cell r="D101" t="str">
            <v>2.14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2.14</v>
          </cell>
          <cell r="K101">
            <v>0</v>
          </cell>
          <cell r="L101">
            <v>0</v>
          </cell>
          <cell r="M101" t="str">
            <v>2.13</v>
          </cell>
          <cell r="N101">
            <v>0</v>
          </cell>
          <cell r="O101">
            <v>0</v>
          </cell>
          <cell r="P101" t="str">
            <v>2.12</v>
          </cell>
          <cell r="Q101">
            <v>0</v>
          </cell>
          <cell r="R101">
            <v>0</v>
          </cell>
          <cell r="S101" t="str">
            <v>0.47</v>
          </cell>
          <cell r="T101" t="str">
            <v>-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2.13</v>
          </cell>
        </row>
        <row r="102">
          <cell r="B102" t="str">
            <v>UNILEVER</v>
          </cell>
          <cell r="C102">
            <v>0</v>
          </cell>
          <cell r="D102" t="str">
            <v>32.00</v>
          </cell>
          <cell r="E102">
            <v>0</v>
          </cell>
          <cell r="F102">
            <v>0</v>
          </cell>
          <cell r="G102" t="str">
            <v>-</v>
          </cell>
          <cell r="H102">
            <v>0</v>
          </cell>
          <cell r="I102">
            <v>0</v>
          </cell>
          <cell r="J102" t="str">
            <v>32.00</v>
          </cell>
          <cell r="K102">
            <v>0</v>
          </cell>
          <cell r="L102">
            <v>0</v>
          </cell>
          <cell r="M102" t="str">
            <v>-</v>
          </cell>
          <cell r="N102">
            <v>0</v>
          </cell>
          <cell r="O102">
            <v>0</v>
          </cell>
          <cell r="P102" t="str">
            <v>-</v>
          </cell>
          <cell r="Q102">
            <v>0</v>
          </cell>
          <cell r="R102">
            <v>0</v>
          </cell>
          <cell r="S102" t="str">
            <v>-</v>
          </cell>
          <cell r="T102" t="str">
            <v>-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32.00</v>
          </cell>
        </row>
        <row r="103">
          <cell r="B103" t="str">
            <v>UNIONDAC</v>
          </cell>
          <cell r="C103">
            <v>0</v>
          </cell>
          <cell r="D103" t="str">
            <v>0.22</v>
          </cell>
          <cell r="E103">
            <v>0</v>
          </cell>
          <cell r="F103">
            <v>0</v>
          </cell>
          <cell r="G103" t="str">
            <v>-</v>
          </cell>
          <cell r="H103">
            <v>0</v>
          </cell>
          <cell r="I103">
            <v>0</v>
          </cell>
          <cell r="J103" t="str">
            <v>0.22</v>
          </cell>
          <cell r="K103">
            <v>0</v>
          </cell>
          <cell r="L103">
            <v>0</v>
          </cell>
          <cell r="M103" t="str">
            <v>-</v>
          </cell>
          <cell r="N103">
            <v>0</v>
          </cell>
          <cell r="O103">
            <v>0</v>
          </cell>
          <cell r="P103" t="str">
            <v>-</v>
          </cell>
          <cell r="Q103">
            <v>0</v>
          </cell>
          <cell r="R103">
            <v>0</v>
          </cell>
          <cell r="S103" t="str">
            <v>-</v>
          </cell>
          <cell r="T103" t="str">
            <v>-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0.22</v>
          </cell>
        </row>
        <row r="104">
          <cell r="B104" t="str">
            <v>UNITYBNK</v>
          </cell>
          <cell r="C104">
            <v>0</v>
          </cell>
          <cell r="D104" t="str">
            <v>0.63</v>
          </cell>
          <cell r="E104">
            <v>0</v>
          </cell>
          <cell r="F104">
            <v>0</v>
          </cell>
          <cell r="G104" t="str">
            <v>-</v>
          </cell>
          <cell r="H104">
            <v>0</v>
          </cell>
          <cell r="I104">
            <v>0</v>
          </cell>
          <cell r="J104" t="str">
            <v>0.63</v>
          </cell>
          <cell r="K104">
            <v>0</v>
          </cell>
          <cell r="L104">
            <v>0</v>
          </cell>
          <cell r="M104" t="str">
            <v>0.66</v>
          </cell>
          <cell r="N104">
            <v>0</v>
          </cell>
          <cell r="O104">
            <v>0</v>
          </cell>
          <cell r="P104" t="str">
            <v>0.66</v>
          </cell>
          <cell r="Q104">
            <v>0</v>
          </cell>
          <cell r="R104">
            <v>0</v>
          </cell>
          <cell r="S104" t="str">
            <v>-</v>
          </cell>
          <cell r="T104" t="str">
            <v>-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0.66</v>
          </cell>
        </row>
        <row r="105">
          <cell r="B105" t="str">
            <v>UPDCREIT</v>
          </cell>
          <cell r="C105">
            <v>0</v>
          </cell>
          <cell r="D105" t="str">
            <v>5.40</v>
          </cell>
          <cell r="E105">
            <v>0</v>
          </cell>
          <cell r="F105">
            <v>0</v>
          </cell>
          <cell r="G105" t="str">
            <v>-</v>
          </cell>
          <cell r="H105">
            <v>0</v>
          </cell>
          <cell r="I105">
            <v>0</v>
          </cell>
          <cell r="J105" t="str">
            <v>5.40</v>
          </cell>
          <cell r="K105">
            <v>0</v>
          </cell>
          <cell r="L105">
            <v>0</v>
          </cell>
          <cell r="M105" t="str">
            <v>-</v>
          </cell>
          <cell r="N105">
            <v>0</v>
          </cell>
          <cell r="O105">
            <v>0</v>
          </cell>
          <cell r="P105" t="str">
            <v>-</v>
          </cell>
          <cell r="Q105">
            <v>0</v>
          </cell>
          <cell r="R105">
            <v>0</v>
          </cell>
          <cell r="S105" t="str">
            <v>-</v>
          </cell>
          <cell r="T105" t="str">
            <v>-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5.40</v>
          </cell>
        </row>
        <row r="106">
          <cell r="B106" t="str">
            <v>UPL</v>
          </cell>
          <cell r="C106">
            <v>0</v>
          </cell>
          <cell r="D106" t="str">
            <v>1.80</v>
          </cell>
          <cell r="E106">
            <v>0</v>
          </cell>
          <cell r="F106">
            <v>0</v>
          </cell>
          <cell r="G106" t="str">
            <v>-</v>
          </cell>
          <cell r="H106">
            <v>0</v>
          </cell>
          <cell r="I106">
            <v>0</v>
          </cell>
          <cell r="J106" t="str">
            <v>1.80</v>
          </cell>
          <cell r="K106">
            <v>0</v>
          </cell>
          <cell r="L106">
            <v>0</v>
          </cell>
          <cell r="M106" t="str">
            <v>1.62</v>
          </cell>
          <cell r="N106">
            <v>0</v>
          </cell>
          <cell r="O106">
            <v>0</v>
          </cell>
          <cell r="P106" t="str">
            <v>1.62</v>
          </cell>
          <cell r="Q106">
            <v>0</v>
          </cell>
          <cell r="R106">
            <v>0</v>
          </cell>
          <cell r="S106" t="str">
            <v>-</v>
          </cell>
          <cell r="T106" t="str">
            <v>-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>1.62</v>
          </cell>
        </row>
        <row r="107">
          <cell r="B107" t="str">
            <v>VITAFOAM</v>
          </cell>
          <cell r="C107">
            <v>0</v>
          </cell>
          <cell r="D107" t="str">
            <v>4.30</v>
          </cell>
          <cell r="E107">
            <v>0</v>
          </cell>
          <cell r="F107">
            <v>0</v>
          </cell>
          <cell r="G107" t="str">
            <v>-</v>
          </cell>
          <cell r="H107">
            <v>0</v>
          </cell>
          <cell r="I107">
            <v>0</v>
          </cell>
          <cell r="J107" t="str">
            <v>4.30</v>
          </cell>
          <cell r="K107">
            <v>0</v>
          </cell>
          <cell r="L107">
            <v>0</v>
          </cell>
          <cell r="M107" t="str">
            <v>4.29</v>
          </cell>
          <cell r="N107">
            <v>0</v>
          </cell>
          <cell r="O107">
            <v>0</v>
          </cell>
          <cell r="P107" t="str">
            <v>3.87</v>
          </cell>
          <cell r="Q107">
            <v>0</v>
          </cell>
          <cell r="R107">
            <v>0</v>
          </cell>
          <cell r="S107" t="str">
            <v>9.79</v>
          </cell>
          <cell r="T107" t="str">
            <v>-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>4.29</v>
          </cell>
        </row>
        <row r="108">
          <cell r="B108" t="str">
            <v>WAPCO</v>
          </cell>
          <cell r="C108">
            <v>0</v>
          </cell>
          <cell r="D108" t="str">
            <v>14.60</v>
          </cell>
          <cell r="E108">
            <v>0</v>
          </cell>
          <cell r="F108">
            <v>0</v>
          </cell>
          <cell r="G108" t="str">
            <v>-</v>
          </cell>
          <cell r="H108">
            <v>0</v>
          </cell>
          <cell r="I108">
            <v>0</v>
          </cell>
          <cell r="J108" t="str">
            <v>14.60</v>
          </cell>
          <cell r="K108">
            <v>0</v>
          </cell>
          <cell r="L108">
            <v>0</v>
          </cell>
          <cell r="M108" t="str">
            <v>14.60</v>
          </cell>
          <cell r="N108">
            <v>0</v>
          </cell>
          <cell r="O108">
            <v>0</v>
          </cell>
          <cell r="P108" t="str">
            <v>14.50</v>
          </cell>
          <cell r="Q108">
            <v>0</v>
          </cell>
          <cell r="R108">
            <v>0</v>
          </cell>
          <cell r="S108" t="str">
            <v>0.68</v>
          </cell>
          <cell r="T108" t="str">
            <v>-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 t="str">
            <v>14.50</v>
          </cell>
        </row>
        <row r="109">
          <cell r="B109" t="str">
            <v>WAPIC</v>
          </cell>
          <cell r="C109">
            <v>0</v>
          </cell>
          <cell r="D109" t="str">
            <v>0.39</v>
          </cell>
          <cell r="E109">
            <v>0</v>
          </cell>
          <cell r="F109">
            <v>0</v>
          </cell>
          <cell r="G109" t="str">
            <v>-</v>
          </cell>
          <cell r="H109">
            <v>0</v>
          </cell>
          <cell r="I109">
            <v>0</v>
          </cell>
          <cell r="J109" t="str">
            <v>0.39</v>
          </cell>
          <cell r="K109">
            <v>0</v>
          </cell>
          <cell r="L109">
            <v>0</v>
          </cell>
          <cell r="M109" t="str">
            <v>0.42</v>
          </cell>
          <cell r="N109">
            <v>0</v>
          </cell>
          <cell r="O109">
            <v>0</v>
          </cell>
          <cell r="P109" t="str">
            <v>0.42</v>
          </cell>
          <cell r="Q109">
            <v>0</v>
          </cell>
          <cell r="R109">
            <v>0</v>
          </cell>
          <cell r="S109" t="str">
            <v>-</v>
          </cell>
          <cell r="T109" t="str">
            <v>-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>0.42</v>
          </cell>
        </row>
        <row r="110">
          <cell r="B110" t="str">
            <v>WEMABANK</v>
          </cell>
          <cell r="C110">
            <v>0</v>
          </cell>
          <cell r="D110" t="str">
            <v>0.60</v>
          </cell>
          <cell r="E110">
            <v>0</v>
          </cell>
          <cell r="F110">
            <v>0</v>
          </cell>
          <cell r="G110" t="str">
            <v>-</v>
          </cell>
          <cell r="H110">
            <v>0</v>
          </cell>
          <cell r="I110">
            <v>0</v>
          </cell>
          <cell r="J110" t="str">
            <v>0.60</v>
          </cell>
          <cell r="K110">
            <v>0</v>
          </cell>
          <cell r="L110">
            <v>0</v>
          </cell>
          <cell r="M110" t="str">
            <v>0.63</v>
          </cell>
          <cell r="N110">
            <v>0</v>
          </cell>
          <cell r="O110">
            <v>0</v>
          </cell>
          <cell r="P110" t="str">
            <v>0.61</v>
          </cell>
          <cell r="Q110">
            <v>0</v>
          </cell>
          <cell r="R110">
            <v>0</v>
          </cell>
          <cell r="S110" t="str">
            <v>3.17</v>
          </cell>
          <cell r="T110" t="str">
            <v>-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0.63</v>
          </cell>
        </row>
        <row r="111">
          <cell r="B111" t="str">
            <v>ZENITHBANK</v>
          </cell>
          <cell r="C111">
            <v>0</v>
          </cell>
          <cell r="D111" t="str">
            <v>18.40</v>
          </cell>
          <cell r="E111">
            <v>0</v>
          </cell>
          <cell r="F111">
            <v>0</v>
          </cell>
          <cell r="G111" t="str">
            <v>-</v>
          </cell>
          <cell r="H111">
            <v>0</v>
          </cell>
          <cell r="I111">
            <v>0</v>
          </cell>
          <cell r="J111" t="str">
            <v>18.40</v>
          </cell>
          <cell r="K111">
            <v>0</v>
          </cell>
          <cell r="L111">
            <v>0</v>
          </cell>
          <cell r="M111" t="str">
            <v>18.45</v>
          </cell>
          <cell r="N111">
            <v>0</v>
          </cell>
          <cell r="O111">
            <v>0</v>
          </cell>
          <cell r="P111" t="str">
            <v>18.30</v>
          </cell>
          <cell r="Q111">
            <v>0</v>
          </cell>
          <cell r="R111">
            <v>0</v>
          </cell>
          <cell r="S111" t="str">
            <v>0.81</v>
          </cell>
          <cell r="T111" t="str">
            <v>18.30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18.30</v>
          </cell>
        </row>
        <row r="112">
          <cell r="B112" t="str">
            <v>Total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 t="str">
            <v>COMPANY</v>
          </cell>
          <cell r="D115">
            <v>0</v>
          </cell>
          <cell r="E115" t="str">
            <v>PCLOSE</v>
          </cell>
          <cell r="F115">
            <v>0</v>
          </cell>
          <cell r="G115">
            <v>0</v>
          </cell>
          <cell r="H115">
            <v>0</v>
          </cell>
          <cell r="I115" t="str">
            <v>OPEN</v>
          </cell>
          <cell r="J115">
            <v>0</v>
          </cell>
          <cell r="K115">
            <v>0</v>
          </cell>
          <cell r="L115" t="str">
            <v>HIGH</v>
          </cell>
          <cell r="M115">
            <v>0</v>
          </cell>
          <cell r="N115">
            <v>0</v>
          </cell>
          <cell r="O115" t="str">
            <v>LOW</v>
          </cell>
          <cell r="P115">
            <v>0</v>
          </cell>
          <cell r="Q115" t="str">
            <v>%SPREAD</v>
          </cell>
          <cell r="R115">
            <v>0</v>
          </cell>
          <cell r="S115">
            <v>0</v>
          </cell>
          <cell r="T115">
            <v>0</v>
          </cell>
          <cell r="U115" t="str">
            <v>CLOSE</v>
          </cell>
          <cell r="V115">
            <v>0</v>
          </cell>
          <cell r="W115">
            <v>0</v>
          </cell>
          <cell r="X115" t="str">
            <v>CHANGE</v>
          </cell>
          <cell r="Y115">
            <v>0</v>
          </cell>
        </row>
        <row r="116">
          <cell r="B116">
            <v>0</v>
          </cell>
          <cell r="C116" t="str">
            <v>LOTUSHAL15</v>
          </cell>
          <cell r="D116">
            <v>0</v>
          </cell>
          <cell r="E116" t="str">
            <v>9.90</v>
          </cell>
          <cell r="F116">
            <v>0</v>
          </cell>
          <cell r="G116">
            <v>0</v>
          </cell>
          <cell r="H116">
            <v>0</v>
          </cell>
          <cell r="I116" t="str">
            <v>9.90</v>
          </cell>
          <cell r="J116">
            <v>0</v>
          </cell>
          <cell r="K116">
            <v>0</v>
          </cell>
          <cell r="L116" t="str">
            <v>10.89</v>
          </cell>
          <cell r="M116">
            <v>0</v>
          </cell>
          <cell r="N116">
            <v>0</v>
          </cell>
          <cell r="O116" t="str">
            <v>10.89</v>
          </cell>
          <cell r="P116">
            <v>0</v>
          </cell>
          <cell r="Q116" t="str">
            <v>-</v>
          </cell>
          <cell r="R116">
            <v>0</v>
          </cell>
          <cell r="S116">
            <v>0</v>
          </cell>
          <cell r="T116">
            <v>0</v>
          </cell>
          <cell r="U116" t="str">
            <v>10.89</v>
          </cell>
          <cell r="V116">
            <v>0</v>
          </cell>
          <cell r="W116">
            <v>0</v>
          </cell>
          <cell r="X116" t="str">
            <v>0.99</v>
          </cell>
          <cell r="Y116">
            <v>0</v>
          </cell>
        </row>
        <row r="117">
          <cell r="B117">
            <v>0</v>
          </cell>
          <cell r="C117" t="str">
            <v>STANBICETF30</v>
          </cell>
          <cell r="D117">
            <v>0</v>
          </cell>
          <cell r="E117" t="str">
            <v>107.96</v>
          </cell>
          <cell r="F117">
            <v>0</v>
          </cell>
          <cell r="G117">
            <v>0</v>
          </cell>
          <cell r="H117">
            <v>0</v>
          </cell>
          <cell r="I117" t="str">
            <v>107.96</v>
          </cell>
          <cell r="J117">
            <v>0</v>
          </cell>
          <cell r="K117">
            <v>0</v>
          </cell>
          <cell r="L117" t="str">
            <v>107.96</v>
          </cell>
          <cell r="M117">
            <v>0</v>
          </cell>
          <cell r="N117">
            <v>0</v>
          </cell>
          <cell r="O117" t="str">
            <v>107.96</v>
          </cell>
          <cell r="P117">
            <v>0</v>
          </cell>
          <cell r="Q117" t="str">
            <v>-</v>
          </cell>
          <cell r="R117">
            <v>0</v>
          </cell>
          <cell r="S117">
            <v>0</v>
          </cell>
          <cell r="T117">
            <v>0</v>
          </cell>
          <cell r="U117" t="str">
            <v>107.96</v>
          </cell>
          <cell r="V117">
            <v>0</v>
          </cell>
          <cell r="W117">
            <v>0</v>
          </cell>
          <cell r="X117" t="str">
            <v>-</v>
          </cell>
          <cell r="Y117">
            <v>0</v>
          </cell>
        </row>
        <row r="118">
          <cell r="B118">
            <v>0</v>
          </cell>
          <cell r="C118" t="str">
            <v>VETGRIF30</v>
          </cell>
          <cell r="D118">
            <v>0</v>
          </cell>
          <cell r="E118" t="str">
            <v>12.29</v>
          </cell>
          <cell r="F118">
            <v>0</v>
          </cell>
          <cell r="G118">
            <v>0</v>
          </cell>
          <cell r="H118">
            <v>0</v>
          </cell>
          <cell r="I118" t="str">
            <v>12.29</v>
          </cell>
          <cell r="J118">
            <v>0</v>
          </cell>
          <cell r="K118">
            <v>0</v>
          </cell>
          <cell r="L118" t="str">
            <v>12.29</v>
          </cell>
          <cell r="M118">
            <v>0</v>
          </cell>
          <cell r="N118">
            <v>0</v>
          </cell>
          <cell r="O118" t="str">
            <v>12.29</v>
          </cell>
          <cell r="P118">
            <v>0</v>
          </cell>
          <cell r="Q118" t="str">
            <v>-</v>
          </cell>
          <cell r="R118">
            <v>0</v>
          </cell>
          <cell r="S118">
            <v>0</v>
          </cell>
          <cell r="T118">
            <v>0</v>
          </cell>
          <cell r="U118" t="str">
            <v>12.29</v>
          </cell>
          <cell r="V118">
            <v>0</v>
          </cell>
          <cell r="W118">
            <v>0</v>
          </cell>
          <cell r="X118" t="str">
            <v>-</v>
          </cell>
          <cell r="Y118">
            <v>0</v>
          </cell>
        </row>
        <row r="119">
          <cell r="B119">
            <v>0</v>
          </cell>
          <cell r="C119" t="str">
            <v>Total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 t="str">
            <v>COMPANY</v>
          </cell>
          <cell r="D122">
            <v>0</v>
          </cell>
          <cell r="E122">
            <v>0</v>
          </cell>
          <cell r="F122" t="str">
            <v>PCLOSE</v>
          </cell>
          <cell r="G122">
            <v>0</v>
          </cell>
          <cell r="H122" t="str">
            <v>OPEN</v>
          </cell>
          <cell r="I122">
            <v>0</v>
          </cell>
          <cell r="J122">
            <v>0</v>
          </cell>
          <cell r="K122" t="str">
            <v>HIGH</v>
          </cell>
          <cell r="L122">
            <v>0</v>
          </cell>
          <cell r="M122">
            <v>0</v>
          </cell>
          <cell r="N122" t="str">
            <v>LOW</v>
          </cell>
          <cell r="O122">
            <v>0</v>
          </cell>
          <cell r="P122">
            <v>0</v>
          </cell>
          <cell r="Q122">
            <v>0</v>
          </cell>
          <cell r="R122" t="str">
            <v>%SPREAD</v>
          </cell>
          <cell r="S122">
            <v>0</v>
          </cell>
          <cell r="T122">
            <v>0</v>
          </cell>
          <cell r="U122">
            <v>0</v>
          </cell>
          <cell r="V122" t="str">
            <v>CLOSE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 t="str">
            <v>FG9B2022S1</v>
          </cell>
          <cell r="D123">
            <v>0</v>
          </cell>
          <cell r="E123">
            <v>0</v>
          </cell>
          <cell r="F123" t="str">
            <v>108.00</v>
          </cell>
          <cell r="G123">
            <v>0</v>
          </cell>
          <cell r="H123" t="str">
            <v>108.00</v>
          </cell>
          <cell r="I123">
            <v>0</v>
          </cell>
          <cell r="J123">
            <v>0</v>
          </cell>
          <cell r="K123" t="str">
            <v>108.00</v>
          </cell>
          <cell r="L123">
            <v>0</v>
          </cell>
          <cell r="M123">
            <v>0</v>
          </cell>
          <cell r="N123" t="str">
            <v>108.00</v>
          </cell>
          <cell r="O123">
            <v>0</v>
          </cell>
          <cell r="P123">
            <v>0</v>
          </cell>
          <cell r="Q123">
            <v>0</v>
          </cell>
          <cell r="R123" t="str">
            <v>-</v>
          </cell>
          <cell r="S123">
            <v>0</v>
          </cell>
          <cell r="T123">
            <v>0</v>
          </cell>
          <cell r="U123">
            <v>0</v>
          </cell>
          <cell r="V123" t="str">
            <v>108.00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 t="str">
            <v>FGS202129</v>
          </cell>
          <cell r="D124">
            <v>0</v>
          </cell>
          <cell r="E124">
            <v>0</v>
          </cell>
          <cell r="F124" t="str">
            <v>80.00</v>
          </cell>
          <cell r="G124">
            <v>0</v>
          </cell>
          <cell r="H124" t="str">
            <v>80.00</v>
          </cell>
          <cell r="I124">
            <v>0</v>
          </cell>
          <cell r="J124">
            <v>0</v>
          </cell>
          <cell r="K124" t="str">
            <v>80.00</v>
          </cell>
          <cell r="L124">
            <v>0</v>
          </cell>
          <cell r="M124">
            <v>0</v>
          </cell>
          <cell r="N124" t="str">
            <v>80.00</v>
          </cell>
          <cell r="O124">
            <v>0</v>
          </cell>
          <cell r="P124">
            <v>0</v>
          </cell>
          <cell r="Q124">
            <v>0</v>
          </cell>
          <cell r="R124" t="str">
            <v>-</v>
          </cell>
          <cell r="S124">
            <v>0</v>
          </cell>
          <cell r="T124">
            <v>0</v>
          </cell>
          <cell r="U124">
            <v>0</v>
          </cell>
          <cell r="V124" t="str">
            <v>80.00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 t="str">
            <v>FGSUK2025S2</v>
          </cell>
          <cell r="D125">
            <v>0</v>
          </cell>
          <cell r="E125">
            <v>0</v>
          </cell>
          <cell r="F125" t="str">
            <v>105.00</v>
          </cell>
          <cell r="G125">
            <v>0</v>
          </cell>
          <cell r="H125" t="str">
            <v>105.00</v>
          </cell>
          <cell r="I125">
            <v>0</v>
          </cell>
          <cell r="J125">
            <v>0</v>
          </cell>
          <cell r="K125" t="str">
            <v>105.00</v>
          </cell>
          <cell r="L125">
            <v>0</v>
          </cell>
          <cell r="M125">
            <v>0</v>
          </cell>
          <cell r="N125" t="str">
            <v>105.00</v>
          </cell>
          <cell r="O125">
            <v>0</v>
          </cell>
          <cell r="P125">
            <v>0</v>
          </cell>
          <cell r="Q125">
            <v>0</v>
          </cell>
          <cell r="R125" t="str">
            <v>-</v>
          </cell>
          <cell r="S125">
            <v>0</v>
          </cell>
          <cell r="T125">
            <v>0</v>
          </cell>
          <cell r="U125">
            <v>0</v>
          </cell>
          <cell r="V125" t="str">
            <v>105.00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 t="str">
            <v>Total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4" sqref="C4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JBERGER</v>
      </c>
      <c r="C3" s="13">
        <f>VLOOKUP(B3,'Daily Report'!$N:$AB,MATCH(C$2,'Daily Report'!$N$3:$AB$3,0),FALSE)</f>
        <v>9.866666666666668E-2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FO</v>
      </c>
      <c r="C4" s="17">
        <f>VLOOKUP(B4,'Daily Report'!$N:$AB,MATCH(C$2,'Daily Report'!$N$3:$AB$3,0),FALSE)</f>
        <v>9.1666666666666563E-2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MBENEFIT</v>
      </c>
      <c r="C5" s="17">
        <f>VLOOKUP(B5,'Daily Report'!$N:$AB,MATCH(C$2,'Daily Report'!$N$3:$AB$3,0),FALSE)</f>
        <v>9.0909090909090828E-2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WAPIC</v>
      </c>
      <c r="C6" s="17">
        <f>VLOOKUP(B6,'Daily Report'!$N:$AB,MATCH(C$2,'Daily Report'!$N$3:$AB$3,0),FALSE)</f>
        <v>7.6923076923076872E-2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PRESTIGE</v>
      </c>
      <c r="C7" s="17">
        <f>VLOOKUP(B7,'Daily Report'!$N:$AB,MATCH(C$2,'Daily Report'!$N$3:$AB$3,0),FALSE)</f>
        <v>6.6666666666666652E-2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WEMABANK</v>
      </c>
      <c r="C8" s="17">
        <f>VLOOKUP(B8,'Daily Report'!$N:$AB,MATCH(C$2,'Daily Report'!$N$3:$AB$3,0),FALSE)</f>
        <v>5.0000000000000044E-2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ACCESS</v>
      </c>
      <c r="C9" s="17">
        <f>VLOOKUP(B9,'Daily Report'!$N:$AB,MATCH(C$2,'Daily Report'!$N$3:$AB$3,0),FALSE)</f>
        <v>3.9682539682539764E-2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UBA</v>
      </c>
      <c r="C10" s="17">
        <f>VLOOKUP(B10,'Daily Report'!$N:$AB,MATCH(C$2,'Daily Report'!$N$3:$AB$3,0),FALSE)</f>
        <v>3.4482758620689724E-2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CCNN</v>
      </c>
      <c r="C11" s="17">
        <f>VLOOKUP(B11,'Daily Report'!$N:$AB,MATCH(C$2,'Daily Report'!$N$3:$AB$3,0),FALSE)</f>
        <v>2.9288702928870425E-2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FBNH</v>
      </c>
      <c r="C12" s="20">
        <f>VLOOKUP(B12,'Daily Report'!$N:$AB,MATCH(C$2,'Daily Report'!$N$3:$AB$3,0),FALSE)</f>
        <v>2.7027027027027195E-2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0.94534700067116417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0.15296721311475409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6.1700450830301703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1.5185602108803136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TOTAL</v>
      </c>
      <c r="K16" s="17">
        <f>VLOOKUP(J16,'Daily Report'!$N:$AB,MATCH(K$14,'Daily Report'!$N$3:$AB$3,0),FALSE)</f>
        <v>0.14802439024390246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5.2193547559994027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ETERNA</v>
      </c>
      <c r="G17" s="24">
        <f>VLOOKUP(F17,'Daily Report'!$N:$AB,MATCH(G$14,'Daily Report'!$N$3:$AB$3,0),FALSE)</f>
        <v>2.1208770126427878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UBA</v>
      </c>
      <c r="K17" s="17">
        <f>VLOOKUP(J17,'Daily Report'!$N:$AB,MATCH(K$14,'Daily Report'!$N$3:$AB$3,0),FALSE)</f>
        <v>0.14169999999999999</v>
      </c>
      <c r="L17" s="18" t="str">
        <f>VLOOKUP($A5,'Daily Report'!L:$AU,MATCH(M$14,'Daily Report'!$M$3:$XFD$3,0)-12,FALSE)</f>
        <v>HONYFLOUR</v>
      </c>
      <c r="M17" s="17">
        <f>VLOOKUP(L17,'Daily Report'!$N:$AB,MATCH(M$14,'Daily Report'!$N$3:$AB$3,0),FALSE)</f>
        <v>5.0552621788152745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FCMB</v>
      </c>
      <c r="G18" s="24">
        <f>VLOOKUP(F18,'Daily Report'!$N:$AB,MATCH(G$14,'Daily Report'!$N$3:$AB$3,0),FALSE)</f>
        <v>2.179862935333349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ETERNA</v>
      </c>
      <c r="K18" s="17">
        <f>VLOOKUP(J18,'Daily Report'!$N:$AB,MATCH(K$14,'Daily Report'!$N$3:$AB$3,0),FALSE)</f>
        <v>0.13327999999999998</v>
      </c>
      <c r="L18" s="18" t="str">
        <f>VLOOKUP($A6,'Daily Report'!L:$AU,MATCH(M$14,'Daily Report'!$M$3:$XFD$3,0)-12,FALSE)</f>
        <v>UNIONDAC</v>
      </c>
      <c r="M18" s="17">
        <f>VLOOKUP(L18,'Daily Report'!$N:$AB,MATCH(M$14,'Daily Report'!$N$3:$AB$3,0),FALSE)</f>
        <v>4.7588372840983899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ACCESS</v>
      </c>
      <c r="G19" s="24">
        <f>VLOOKUP(F19,'Daily Report'!$N:$AB,MATCH(G$14,'Daily Report'!$N$3:$AB$3,0),FALSE)</f>
        <v>2.3331959777551408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CUTIX</v>
      </c>
      <c r="K19" s="17">
        <f>VLOOKUP(J19,'Daily Report'!$N:$AB,MATCH(K$14,'Daily Report'!$N$3:$AB$3,0),FALSE)</f>
        <v>0.12819551282051284</v>
      </c>
      <c r="L19" s="18" t="str">
        <f>VLOOKUP($A7,'Daily Report'!L:$AU,MATCH(M$14,'Daily Report'!$M$3:$XFD$3,0)-12,FALSE)</f>
        <v>CILEASING</v>
      </c>
      <c r="M19" s="17">
        <f>VLOOKUP(L19,'Daily Report'!$N:$AB,MATCH(M$14,'Daily Report'!$N$3:$AB$3,0),FALSE)</f>
        <v>4.6638829408474569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FIDELITYBK</v>
      </c>
      <c r="G20" s="24">
        <f>VLOOKUP(F20,'Daily Report'!$N:$AB,MATCH(G$14,'Daily Report'!$N$3:$AB$3,0),FALSE)</f>
        <v>2.3335848021700119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DANGSUGAR</v>
      </c>
      <c r="K20" s="17">
        <f>VLOOKUP(J20,'Daily Report'!$N:$AB,MATCH(K$14,'Daily Report'!$N$3:$AB$3,0),FALSE)</f>
        <v>0.12805102040816324</v>
      </c>
      <c r="L20" s="18" t="str">
        <f>VLOOKUP($A8,'Daily Report'!L:$AU,MATCH(M$14,'Daily Report'!$M$3:$XFD$3,0)-12,FALSE)</f>
        <v>IKEJAHOTEL</v>
      </c>
      <c r="M20" s="17">
        <f>VLOOKUP(L20,'Daily Report'!$N:$AB,MATCH(M$14,'Daily Report'!$N$3:$AB$3,0),FALSE)</f>
        <v>4.4193622183668966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UBA</v>
      </c>
      <c r="G21" s="24">
        <f>VLOOKUP(F21,'Daily Report'!$N:$AB,MATCH(G$14,'Daily Report'!$N$3:$AB$3,0),FALSE)</f>
        <v>2.3845542474042665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LASACO</v>
      </c>
      <c r="K21" s="17">
        <f>VLOOKUP(J21,'Daily Report'!$N:$AB,MATCH(K$14,'Daily Report'!$N$3:$AB$3,0),FALSE)</f>
        <v>0.12118181818181817</v>
      </c>
      <c r="L21" s="18" t="str">
        <f>VLOOKUP($A9,'Daily Report'!L:$AU,MATCH(M$14,'Daily Report'!$M$3:$XFD$3,0)-12,FALSE)</f>
        <v>FIDELITYBK</v>
      </c>
      <c r="M21" s="17">
        <f>VLOOKUP(L21,'Daily Report'!$N:$AB,MATCH(M$14,'Daily Report'!$N$3:$AB$3,0),FALSE)</f>
        <v>3.9528333377793938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2.5269995137786045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UACN</v>
      </c>
      <c r="K22" s="17">
        <f>VLOOKUP(J22,'Daily Report'!$N:$AB,MATCH(K$14,'Daily Report'!$N$3:$AB$3,0),FALSE)</f>
        <v>0.112</v>
      </c>
      <c r="L22" s="18" t="str">
        <f>VLOOKUP($A10,'Daily Report'!L:$AU,MATCH(M$14,'Daily Report'!$M$3:$XFD$3,0)-12,FALSE)</f>
        <v>MBENEFIT</v>
      </c>
      <c r="M22" s="17">
        <f>VLOOKUP(L22,'Daily Report'!$N:$AB,MATCH(M$14,'Daily Report'!$N$3:$AB$3,0),FALSE)</f>
        <v>3.8974442489542538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UNIONDAC</v>
      </c>
      <c r="G23" s="24">
        <f>VLOOKUP(F23,'Daily Report'!$N:$AB,MATCH(G$14,'Daily Report'!$N$3:$AB$3,0),FALSE)</f>
        <v>2.7022908422680842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LEARNAFRCA</v>
      </c>
      <c r="K23" s="17">
        <f>VLOOKUP(J23,'Daily Report'!$N:$AB,MATCH(K$14,'Daily Report'!$N$3:$AB$3,0),FALSE)</f>
        <v>0.10609015151515151</v>
      </c>
      <c r="L23" s="18" t="str">
        <f>VLOOKUP($A11,'Daily Report'!L:$AU,MATCH(M$14,'Daily Report'!$M$3:$XFD$3,0)-12,FALSE)</f>
        <v>ETERNA</v>
      </c>
      <c r="M23" s="17">
        <f>VLOOKUP(L23,'Daily Report'!$N:$AB,MATCH(M$14,'Daily Report'!$N$3:$AB$3,0),FALSE)</f>
        <v>3.5700485660605397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CCNN</v>
      </c>
      <c r="K24" s="20">
        <f>VLOOKUP(J24,'Daily Report'!$N:$AB,MATCH(K$14,'Daily Report'!$N$3:$AB$3,0),FALSE)</f>
        <v>0.1016260162601626</v>
      </c>
      <c r="L24" s="21" t="str">
        <f>VLOOKUP($A12,'Daily Report'!L:$AU,MATCH(M$14,'Daily Report'!$M$3:$XFD$3,0)-12,FALSE)</f>
        <v>UACN</v>
      </c>
      <c r="M24" s="20">
        <f>VLOOKUP(L24,'Daily Report'!$N:$AB,MATCH(M$14,'Daily Report'!$N$3:$AB$3,0),FALSE)</f>
        <v>3.5547160596691061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S28" sqref="O1:Z2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31/07/2019 14:40:04.004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60</v>
      </c>
      <c r="L5" s="28">
        <f>IFERROR(_xlfn.RANK.AVG(AA5,AA$5:AA$92,0),"")</f>
        <v>53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33.5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60</v>
      </c>
      <c r="L6" s="28">
        <f t="shared" ref="L6:L37" si="6">IFERROR(_xlfn.RANK.AVG(AA6,AA$5:AA$92,0),"")</f>
        <v>67</v>
      </c>
      <c r="M6" s="28"/>
      <c r="N6" s="33" t="s">
        <v>19</v>
      </c>
      <c r="O6" s="55" t="str">
        <f>IFERROR(VLOOKUP(N6,'[1]Valuation Sheet'!$B:$W,7,FALSE),"")</f>
        <v>0.45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-0.66278798748156031</v>
      </c>
      <c r="AB6" s="59">
        <f>IFERROR(VLOOKUP(N6,'[1]Valuation Sheet'!$B:$W,17,FALSE),"")</f>
        <v>-0.13255759749631202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33.5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44</v>
      </c>
      <c r="J7" s="28">
        <f t="shared" si="4"/>
        <v>33</v>
      </c>
      <c r="K7" s="28">
        <f t="shared" si="5"/>
        <v>32</v>
      </c>
      <c r="L7" s="28">
        <f t="shared" si="6"/>
        <v>52</v>
      </c>
      <c r="M7" s="28"/>
      <c r="N7" s="33" t="s">
        <v>20</v>
      </c>
      <c r="O7" s="55" t="str">
        <f>IFERROR(VLOOKUP(N7,'[1]Valuation Sheet'!$B:$W,7,FALSE),"")</f>
        <v>52.00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7.7641320545991634</v>
      </c>
      <c r="Y7" s="51">
        <f t="shared" si="8"/>
        <v>0.15972459173785744</v>
      </c>
      <c r="Z7" s="52">
        <f t="shared" si="0"/>
        <v>5.7730769230769224E-2</v>
      </c>
      <c r="AA7" s="58">
        <f>IFERROR(VLOOKUP(N7,'[1]Valuation Sheet'!$B:$W,21,FALSE),"")</f>
        <v>4.2732611196572678E-2</v>
      </c>
      <c r="AB7" s="59">
        <f>IFERROR(VLOOKUP(N7,'[1]Valuation Sheet'!$B:$W,17,FALSE),"")</f>
        <v>8.5465222393146245E-3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33.5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38</v>
      </c>
      <c r="L8" s="28">
        <f t="shared" si="6"/>
        <v>20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53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14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28</v>
      </c>
      <c r="J10" s="28">
        <f t="shared" si="4"/>
        <v>42</v>
      </c>
      <c r="K10" s="28">
        <f t="shared" si="5"/>
        <v>13</v>
      </c>
      <c r="L10" s="28">
        <f t="shared" si="6"/>
        <v>32</v>
      </c>
      <c r="M10" s="28"/>
      <c r="N10" s="33" t="s">
        <v>23</v>
      </c>
      <c r="O10" s="55" t="str">
        <f>IFERROR(VLOOKUP(N10,'[1]Valuation Sheet'!$B:$W,7,FALSE),"")</f>
        <v>2.55</v>
      </c>
      <c r="P10" s="51">
        <f>IFERROR(VLOOKUP(N10,'[1]Price List'!$B:$Y,MATCH("CLOSE",'[1]Price List'!$6:$6,0)-1,FALSE)/VLOOKUP(N10,'[1]Price List'!$B:$D,MATCH("PCLOSE",'[1]Price List'!$6:$6,0)-1,FALSE)-1,"")</f>
        <v>1.1904761904761862E-2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5.3212074100698983</v>
      </c>
      <c r="Y10" s="51">
        <f t="shared" si="8"/>
        <v>0.13218728657735768</v>
      </c>
      <c r="Z10" s="52">
        <f t="shared" si="0"/>
        <v>9.799999999999999E-2</v>
      </c>
      <c r="AA10" s="58">
        <f>IFERROR(VLOOKUP(N10,'[1]Valuation Sheet'!$B:$W,21,FALSE),"")</f>
        <v>0.96528942942836293</v>
      </c>
      <c r="AB10" s="59">
        <f>IFERROR(VLOOKUP(N10,'[1]Valuation Sheet'!$B:$W,17,FALSE),"")</f>
        <v>0.19305788588567263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53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7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5</v>
      </c>
      <c r="J12" s="28">
        <f t="shared" si="4"/>
        <v>8</v>
      </c>
      <c r="K12" s="28">
        <f t="shared" si="5"/>
        <v>26</v>
      </c>
      <c r="L12" s="28">
        <f t="shared" si="6"/>
        <v>12</v>
      </c>
      <c r="M12" s="28"/>
      <c r="N12" s="33" t="s">
        <v>25</v>
      </c>
      <c r="O12" s="55" t="str">
        <f>IFERROR(VLOOKUP(N12,'[1]Valuation Sheet'!$B:$W,7,FALSE),"")</f>
        <v>6.55</v>
      </c>
      <c r="P12" s="51">
        <f>IFERROR(VLOOKUP(N12,'[1]Price List'!$B:$Y,MATCH("CLOSE",'[1]Price List'!$6:$6,0)-1,FALSE)/VLOOKUP(N12,'[1]Price List'!$B:$D,MATCH("PCLOSE",'[1]Price List'!$6:$6,0)-1,FALSE)-1,"")</f>
        <v>3.9682539682539764E-2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2.3331959777551408</v>
      </c>
      <c r="Y12" s="51">
        <f t="shared" si="8"/>
        <v>0.41104008222438571</v>
      </c>
      <c r="Z12" s="52">
        <f t="shared" si="0"/>
        <v>7.4064122137404584E-2</v>
      </c>
      <c r="AA12" s="58">
        <f>IFERROR(VLOOKUP(N12,'[1]Valuation Sheet'!$B:$W,21,FALSE),"")</f>
        <v>2.8016949091411973</v>
      </c>
      <c r="AB12" s="59">
        <f>IFERROR(VLOOKUP(N12,'[1]Valuation Sheet'!$B:$W,17,FALSE),"")</f>
        <v>0.56033898182823938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12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19</v>
      </c>
      <c r="J13" s="28">
        <f t="shared" si="4"/>
        <v>7</v>
      </c>
      <c r="K13" s="28">
        <f t="shared" si="5"/>
        <v>60</v>
      </c>
      <c r="L13" s="28">
        <f t="shared" si="6"/>
        <v>21</v>
      </c>
      <c r="M13" s="28"/>
      <c r="N13" s="33" t="s">
        <v>26</v>
      </c>
      <c r="O13" s="55" t="str">
        <f>IFERROR(VLOOKUP(N13,'[1]Valuation Sheet'!$B:$W,7,FALSE),"")</f>
        <v>8.20</v>
      </c>
      <c r="P13" s="51">
        <f>IFERROR(VLOOKUP(N13,'[1]Price List'!$B:$Y,MATCH("CLOSE",'[1]Price List'!$6:$6,0)-1,FALSE)/VLOOKUP(N13,'[1]Price List'!$B:$D,MATCH("PCLOSE",'[1]Price List'!$6:$6,0)-1,FALSE)-1,"")</f>
        <v>2.4999999999999911E-2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4.0197920868457393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1.8713567604362358</v>
      </c>
      <c r="AB13" s="59">
        <f>IFERROR(VLOOKUP(N13,'[1]Valuation Sheet'!$B:$W,17,FALSE),"")</f>
        <v>0.37427135208724716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10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39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5.70</v>
      </c>
      <c r="P14" s="51">
        <f>IFERROR(VLOOKUP(N14,'[1]Price List'!$B:$Y,MATCH("CLOSE",'[1]Price List'!$6:$6,0)-1,FALSE)/VLOOKUP(N14,'[1]Price List'!$B:$D,MATCH("PCLOSE",'[1]Price List'!$6:$6,0)-1,FALSE)-1,"")</f>
        <v>2.7027027027027195E-2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3.3357256089889193</v>
      </c>
      <c r="Y14" s="51">
        <f t="shared" si="8"/>
        <v>0.29454482707619495</v>
      </c>
      <c r="Z14" s="52">
        <f t="shared" si="0"/>
        <v>4.3589473684210525E-2</v>
      </c>
      <c r="AA14" s="58">
        <f>IFERROR(VLOOKUP(N14,'[1]Valuation Sheet'!$B:$W,21,FALSE),"")</f>
        <v>2.2363698327174539</v>
      </c>
      <c r="AB14" s="59">
        <f>IFERROR(VLOOKUP(N14,'[1]Valuation Sheet'!$B:$W,17,FALSE),"")</f>
        <v>0.44727396654349083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15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4</v>
      </c>
      <c r="J15" s="28">
        <f t="shared" si="4"/>
        <v>6</v>
      </c>
      <c r="K15" s="28">
        <f t="shared" si="5"/>
        <v>31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1.62</v>
      </c>
      <c r="P15" s="51">
        <f>IFERROR(VLOOKUP(N15,'[1]Price List'!$B:$Y,MATCH("CLOSE",'[1]Price List'!$6:$6,0)-1,FALSE)/VLOOKUP(N15,'[1]Price List'!$B:$D,MATCH("PCLOSE",'[1]Price List'!$6:$6,0)-1,FALSE)-1,"")</f>
        <v>6.2111801242235032E-3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2.179862935333349</v>
      </c>
      <c r="Y15" s="51">
        <f t="shared" si="8"/>
        <v>0.47258611111111187</v>
      </c>
      <c r="Z15" s="52">
        <f t="shared" si="0"/>
        <v>6.1749999999999985E-2</v>
      </c>
      <c r="AA15" s="58">
        <f>IFERROR(VLOOKUP(N15,'[1]Valuation Sheet'!$B:$W,21,FALSE),"")</f>
        <v>5.2193547559994027</v>
      </c>
      <c r="AB15" s="59">
        <f>IFERROR(VLOOKUP(N15,'[1]Valuation Sheet'!$B:$W,17,FALSE),"")</f>
        <v>1.0438709511998807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54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6</v>
      </c>
      <c r="J16" s="28">
        <f t="shared" si="4"/>
        <v>5</v>
      </c>
      <c r="K16" s="28">
        <f t="shared" si="5"/>
        <v>27</v>
      </c>
      <c r="L16" s="28">
        <f t="shared" si="6"/>
        <v>7</v>
      </c>
      <c r="M16" s="28"/>
      <c r="N16" s="33" t="s">
        <v>29</v>
      </c>
      <c r="O16" s="55" t="str">
        <f>IFERROR(VLOOKUP(N16,'[1]Valuation Sheet'!$B:$W,7,FALSE),"")</f>
        <v>1.60</v>
      </c>
      <c r="P16" s="51">
        <f>IFERROR(VLOOKUP(N16,'[1]Price List'!$B:$Y,MATCH("CLOSE",'[1]Price List'!$6:$6,0)-1,FALSE)/VLOOKUP(N16,'[1]Price List'!$B:$D,MATCH("PCLOSE",'[1]Price List'!$6:$6,0)-1,FALSE)-1,"")</f>
        <v>-1.2345679012345734E-2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2.3335848021700119</v>
      </c>
      <c r="Y16" s="51">
        <f t="shared" si="8"/>
        <v>0.51387687217856359</v>
      </c>
      <c r="Z16" s="52">
        <f t="shared" si="0"/>
        <v>6.9046874999999994E-2</v>
      </c>
      <c r="AA16" s="58">
        <f>IFERROR(VLOOKUP(N16,'[1]Valuation Sheet'!$B:$W,21,FALSE),"")</f>
        <v>3.9528333377793938</v>
      </c>
      <c r="AB16" s="59">
        <f>IFERROR(VLOOKUP(N16,'[1]Valuation Sheet'!$B:$W,17,FALSE),"")</f>
        <v>0.79056666755587868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51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27</v>
      </c>
      <c r="J17" s="28">
        <f t="shared" si="4"/>
        <v>19</v>
      </c>
      <c r="K17" s="28">
        <f t="shared" si="5"/>
        <v>15</v>
      </c>
      <c r="L17" s="28">
        <f t="shared" si="6"/>
        <v>45</v>
      </c>
      <c r="M17" s="28"/>
      <c r="N17" s="33" t="s">
        <v>30</v>
      </c>
      <c r="O17" s="55" t="str">
        <f>IFERROR(VLOOKUP(N17,'[1]Valuation Sheet'!$B:$W,7,FALSE),"")</f>
        <v>28.40</v>
      </c>
      <c r="P17" s="51">
        <f>IFERROR(VLOOKUP(N17,'[1]Price List'!$B:$Y,MATCH("CLOSE",'[1]Price List'!$6:$6,0)-1,FALSE)/VLOOKUP(N17,'[1]Price List'!$B:$D,MATCH("PCLOSE",'[1]Price List'!$6:$6,0)-1,FALSE)-1,"")</f>
        <v>-3.5087719298245723E-3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5.315275056067124</v>
      </c>
      <c r="Y17" s="51">
        <f t="shared" si="8"/>
        <v>0.2159675182454005</v>
      </c>
      <c r="Z17" s="52">
        <f t="shared" si="0"/>
        <v>9.6390845070422532E-2</v>
      </c>
      <c r="AA17" s="58">
        <f>IFERROR(VLOOKUP(N17,'[1]Valuation Sheet'!$B:$W,21,FALSE),"")</f>
        <v>0.35903167554344084</v>
      </c>
      <c r="AB17" s="59">
        <f>IFERROR(VLOOKUP(N17,'[1]Valuation Sheet'!$B:$W,17,FALSE),"")</f>
        <v>7.1806335108688168E-2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17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45</v>
      </c>
      <c r="J18" s="28">
        <f t="shared" si="4"/>
        <v>22</v>
      </c>
      <c r="K18" s="28">
        <f t="shared" si="5"/>
        <v>42</v>
      </c>
      <c r="L18" s="28">
        <f t="shared" si="6"/>
        <v>54</v>
      </c>
      <c r="M18" s="28"/>
      <c r="N18" s="33" t="s">
        <v>31</v>
      </c>
      <c r="O18" s="55" t="str">
        <f>IFERROR(VLOOKUP(N18,'[1]Valuation Sheet'!$B:$W,7,FALSE),"")</f>
        <v>38.20</v>
      </c>
      <c r="P18" s="51">
        <f>IFERROR(VLOOKUP(N18,'[1]Price List'!$B:$Y,MATCH("CLOSE",'[1]Price List'!$6:$6,0)-1,FALSE)/VLOOKUP(N18,'[1]Price List'!$B:$D,MATCH("PCLOSE",'[1]Price List'!$6:$6,0)-1,FALSE)-1,"")</f>
        <v>2.624671916010568E-3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7.7831562619022518</v>
      </c>
      <c r="Y18" s="51">
        <f t="shared" si="8"/>
        <v>0.19130345394736845</v>
      </c>
      <c r="Z18" s="52">
        <f t="shared" si="0"/>
        <v>3.9739528795811517E-2</v>
      </c>
      <c r="AA18" s="58">
        <f>IFERROR(VLOOKUP(N18,'[1]Valuation Sheet'!$B:$W,21,FALSE),"")</f>
        <v>-5.1239186224610989E-2</v>
      </c>
      <c r="AB18" s="59">
        <f>IFERROR(VLOOKUP(N18,'[1]Valuation Sheet'!$B:$W,17,FALSE),"")</f>
        <v>-1.0247837244922176E-2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11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35</v>
      </c>
      <c r="J19" s="28">
        <f t="shared" si="4"/>
        <v>41</v>
      </c>
      <c r="K19" s="28">
        <f t="shared" si="5"/>
        <v>51</v>
      </c>
      <c r="L19" s="28">
        <f t="shared" si="6"/>
        <v>34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2.6785714285714191E-2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8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7</v>
      </c>
      <c r="J20" s="28">
        <f t="shared" si="4"/>
        <v>10</v>
      </c>
      <c r="K20" s="28">
        <f t="shared" si="5"/>
        <v>3</v>
      </c>
      <c r="L20" s="28">
        <f t="shared" si="6"/>
        <v>13</v>
      </c>
      <c r="M20" s="28"/>
      <c r="N20" s="33" t="s">
        <v>33</v>
      </c>
      <c r="O20" s="55" t="str">
        <f>IFERROR(VLOOKUP(N20,'[1]Valuation Sheet'!$B:$W,7,FALSE),"")</f>
        <v>6.00</v>
      </c>
      <c r="P20" s="51">
        <f>IFERROR(VLOOKUP(N20,'[1]Price List'!$B:$Y,MATCH("CLOSE",'[1]Price List'!$6:$6,0)-1,FALSE)/VLOOKUP(N20,'[1]Price List'!$B:$D,MATCH("PCLOSE",'[1]Price List'!$6:$6,0)-1,FALSE)-1,"")</f>
        <v>3.4482758620689724E-2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2.3845542474042665</v>
      </c>
      <c r="Y20" s="51">
        <f t="shared" si="8"/>
        <v>0.38629416678952277</v>
      </c>
      <c r="Z20" s="52">
        <f t="shared" si="0"/>
        <v>0.14169999999999999</v>
      </c>
      <c r="AA20" s="58">
        <f>IFERROR(VLOOKUP(N20,'[1]Valuation Sheet'!$B:$W,21,FALSE),"")</f>
        <v>2.7378969582599431</v>
      </c>
      <c r="AB20" s="59">
        <f>IFERROR(VLOOKUP(N20,'[1]Valuation Sheet'!$B:$W,17,FALSE),"")</f>
        <v>0.54757939165198866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33.5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46</v>
      </c>
      <c r="J21" s="28">
        <f t="shared" si="4"/>
        <v>49</v>
      </c>
      <c r="K21" s="28">
        <f t="shared" si="5"/>
        <v>60</v>
      </c>
      <c r="L21" s="28">
        <f t="shared" si="6"/>
        <v>46</v>
      </c>
      <c r="M21" s="28"/>
      <c r="N21" s="33" t="s">
        <v>34</v>
      </c>
      <c r="O21" s="55" t="str">
        <f>IFERROR(VLOOKUP(N21,'[1]Valuation Sheet'!$B:$W,7,FALSE),"")</f>
        <v>6.85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8.3179521810757286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0.35897746223677762</v>
      </c>
      <c r="AB21" s="59">
        <f>IFERROR(VLOOKUP(N21,'[1]Valuation Sheet'!$B:$W,17,FALSE),"")</f>
        <v>7.1795492447355613E-2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6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39</v>
      </c>
      <c r="J22" s="28">
        <f t="shared" si="4"/>
        <v>39</v>
      </c>
      <c r="K22" s="28">
        <f t="shared" si="5"/>
        <v>60</v>
      </c>
      <c r="L22" s="28">
        <f t="shared" si="6"/>
        <v>31</v>
      </c>
      <c r="M22" s="28"/>
      <c r="N22" s="33" t="s">
        <v>35</v>
      </c>
      <c r="O22" s="55" t="str">
        <f>IFERROR(VLOOKUP(N22,'[1]Valuation Sheet'!$B:$W,7,FALSE),"")</f>
        <v>0.63</v>
      </c>
      <c r="P22" s="51">
        <f>IFERROR(VLOOKUP(N22,'[1]Price List'!$B:$Y,MATCH("CLOSE",'[1]Price List'!$6:$6,0)-1,FALSE)/VLOOKUP(N22,'[1]Price List'!$B:$D,MATCH("PCLOSE",'[1]Price List'!$6:$6,0)-1,FALSE)-1,"")</f>
        <v>5.0000000000000044E-2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7.3066231686466621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1.0874790662888856</v>
      </c>
      <c r="AB22" s="59">
        <f>IFERROR(VLOOKUP(N22,'[1]Valuation Sheet'!$B:$W,17,FALSE),"")</f>
        <v>0.21749581325777712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52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12</v>
      </c>
      <c r="J23" s="28">
        <f t="shared" si="4"/>
        <v>13</v>
      </c>
      <c r="K23" s="28">
        <f t="shared" si="5"/>
        <v>1</v>
      </c>
      <c r="L23" s="28">
        <f t="shared" si="6"/>
        <v>26</v>
      </c>
      <c r="M23" s="28"/>
      <c r="N23" s="33" t="s">
        <v>36</v>
      </c>
      <c r="O23" s="55" t="str">
        <f>IFERROR(VLOOKUP(N23,'[1]Valuation Sheet'!$B:$W,7,FALSE),"")</f>
        <v>18.30</v>
      </c>
      <c r="P23" s="51">
        <f>IFERROR(VLOOKUP(N23,'[1]Price List'!$B:$Y,MATCH("CLOSE",'[1]Price List'!$6:$6,0)-1,FALSE)/VLOOKUP(N23,'[1]Price List'!$B:$D,MATCH("PCLOSE",'[1]Price List'!$6:$6,0)-1,FALSE)-1,"")</f>
        <v>-5.4347826086955653E-3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3.2429390782316454</v>
      </c>
      <c r="Y23" s="51">
        <f t="shared" si="8"/>
        <v>0.33478260869565218</v>
      </c>
      <c r="Z23" s="52">
        <f t="shared" si="0"/>
        <v>0.15296721311475409</v>
      </c>
      <c r="AA23" s="58">
        <f>IFERROR(VLOOKUP(N23,'[1]Valuation Sheet'!$B:$W,21,FALSE),"")</f>
        <v>1.4929671063427445</v>
      </c>
      <c r="AB23" s="59">
        <f>IFERROR(VLOOKUP(N23,'[1]Valuation Sheet'!$B:$W,17,FALSE),"")</f>
        <v>0.29859342126854882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53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33.5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60</v>
      </c>
      <c r="L25" s="28">
        <f t="shared" si="6"/>
        <v>62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33.5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56</v>
      </c>
      <c r="J26" s="28">
        <f t="shared" si="4"/>
        <v>52</v>
      </c>
      <c r="K26" s="28">
        <f t="shared" si="5"/>
        <v>41</v>
      </c>
      <c r="L26" s="28">
        <f t="shared" si="6"/>
        <v>55</v>
      </c>
      <c r="M26" s="28"/>
      <c r="N26" s="33" t="s">
        <v>39</v>
      </c>
      <c r="O26" s="55" t="str">
        <f>IFERROR(VLOOKUP(N26,'[1]Valuation Sheet'!$B:$W,7,FALSE),"")</f>
        <v>46.00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18.349694065802801</v>
      </c>
      <c r="Y26" s="51">
        <f t="shared" si="8"/>
        <v>6.6682598769108412E-2</v>
      </c>
      <c r="Z26" s="52">
        <f t="shared" si="0"/>
        <v>4.0069565217391301E-2</v>
      </c>
      <c r="AA26" s="58">
        <f>IFERROR(VLOOKUP(N26,'[1]Valuation Sheet'!$B:$W,21,FALSE),"")</f>
        <v>-0.14498584958950456</v>
      </c>
      <c r="AB26" s="59">
        <f>IFERROR(VLOOKUP(N26,'[1]Valuation Sheet'!$B:$W,17,FALSE),"")</f>
        <v>-2.8997169917900911E-2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33.5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61</v>
      </c>
      <c r="J27" s="28">
        <f t="shared" si="4"/>
        <v>61</v>
      </c>
      <c r="K27" s="28">
        <f t="shared" si="5"/>
        <v>60</v>
      </c>
      <c r="L27" s="28">
        <f t="shared" si="6"/>
        <v>66</v>
      </c>
      <c r="M27" s="28"/>
      <c r="N27" s="33" t="s">
        <v>40</v>
      </c>
      <c r="O27" s="55" t="str">
        <f>IFERROR(VLOOKUP(N27,'[1]Valuation Sheet'!$B:$W,7,FALSE),"")</f>
        <v>12.50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38.958101088052473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-0.65203078323530561</v>
      </c>
      <c r="AB27" s="59">
        <f>IFERROR(VLOOKUP(N27,'[1]Valuation Sheet'!$B:$W,17,FALSE),"")</f>
        <v>-0.13040615664706112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63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50</v>
      </c>
      <c r="J28" s="28">
        <f t="shared" si="4"/>
        <v>59</v>
      </c>
      <c r="K28" s="28">
        <f t="shared" si="5"/>
        <v>34</v>
      </c>
      <c r="L28" s="28">
        <f t="shared" si="6"/>
        <v>56</v>
      </c>
      <c r="M28" s="28"/>
      <c r="N28" s="33" t="s">
        <v>41</v>
      </c>
      <c r="O28" s="55" t="str">
        <f>IFERROR(VLOOKUP(N28,'[1]Valuation Sheet'!$B:$W,7,FALSE),"")</f>
        <v>50.00</v>
      </c>
      <c r="P28" s="51">
        <f>IFERROR(VLOOKUP(N28,'[1]Price List'!$B:$Y,MATCH("CLOSE",'[1]Price List'!$6:$6,0)-1,FALSE)/VLOOKUP(N28,'[1]Price List'!$B:$D,MATCH("PCLOSE",'[1]Price List'!$6:$6,0)-1,FALSE)-1,"")</f>
        <v>-9.0909090909090939E-2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9.3767923290369666</v>
      </c>
      <c r="Y28" s="51">
        <f t="shared" si="8"/>
        <v>1.7882426470588221E-2</v>
      </c>
      <c r="Z28" s="52">
        <f t="shared" si="0"/>
        <v>5.1707999999999997E-2</v>
      </c>
      <c r="AA28" s="58">
        <f>IFERROR(VLOOKUP(N28,'[1]Valuation Sheet'!$B:$W,21,FALSE),"")</f>
        <v>-0.17377746840924668</v>
      </c>
      <c r="AB28" s="59">
        <f>IFERROR(VLOOKUP(N28,'[1]Valuation Sheet'!$B:$W,17,FALSE),"")</f>
        <v>-3.4755493681849381E-2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53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9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62</v>
      </c>
      <c r="J30" s="28">
        <f t="shared" si="4"/>
        <v>57</v>
      </c>
      <c r="K30" s="28">
        <f t="shared" si="5"/>
        <v>10</v>
      </c>
      <c r="L30" s="28">
        <f t="shared" si="6"/>
        <v>42</v>
      </c>
      <c r="M30" s="28"/>
      <c r="N30" s="33" t="s">
        <v>43</v>
      </c>
      <c r="O30" s="55" t="str">
        <f>IFERROR(VLOOKUP(N30,'[1]Valuation Sheet'!$B:$W,7,FALSE),"")</f>
        <v>12.30</v>
      </c>
      <c r="P30" s="51">
        <f>IFERROR(VLOOKUP(N30,'[1]Price List'!$B:$Y,MATCH("CLOSE",'[1]Price List'!$6:$6,0)-1,FALSE)/VLOOKUP(N30,'[1]Price List'!$B:$D,MATCH("PCLOSE",'[1]Price List'!$6:$6,0)-1,FALSE)-1,"")</f>
        <v>2.9288702928870425E-2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50.630194911119062</v>
      </c>
      <c r="Y30" s="51">
        <f t="shared" si="8"/>
        <v>3.6347792998477929E-2</v>
      </c>
      <c r="Z30" s="52">
        <f t="shared" si="0"/>
        <v>0.1016260162601626</v>
      </c>
      <c r="AA30" s="58">
        <f>IFERROR(VLOOKUP(N30,'[1]Valuation Sheet'!$B:$W,21,FALSE),"")</f>
        <v>0.48122025329016305</v>
      </c>
      <c r="AB30" s="59">
        <f>IFERROR(VLOOKUP(N30,'[1]Valuation Sheet'!$B:$W,17,FALSE),"")</f>
        <v>9.6244050658032654E-2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33.5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51</v>
      </c>
      <c r="J31" s="28">
        <f t="shared" si="4"/>
        <v>43</v>
      </c>
      <c r="K31" s="28">
        <f t="shared" si="5"/>
        <v>16</v>
      </c>
      <c r="L31" s="28">
        <f t="shared" si="6"/>
        <v>60</v>
      </c>
      <c r="M31" s="28"/>
      <c r="N31" s="33" t="s">
        <v>44</v>
      </c>
      <c r="O31" s="55" t="str">
        <f>IFERROR(VLOOKUP(N31,'[1]Valuation Sheet'!$B:$W,7,FALSE),"")</f>
        <v>170.00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11.013552493223024</v>
      </c>
      <c r="Y31" s="51">
        <f t="shared" si="8"/>
        <v>0.13195571331981068</v>
      </c>
      <c r="Z31" s="52">
        <f t="shared" si="0"/>
        <v>9.4139117647058831E-2</v>
      </c>
      <c r="AA31" s="58">
        <f>IFERROR(VLOOKUP(N31,'[1]Valuation Sheet'!$B:$W,21,FALSE),"")</f>
        <v>-0.32254169618708695</v>
      </c>
      <c r="AB31" s="59">
        <f>IFERROR(VLOOKUP(N31,'[1]Valuation Sheet'!$B:$W,17,FALSE),"")</f>
        <v>-6.4508339237417389E-2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53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54</v>
      </c>
      <c r="J32" s="28" t="str">
        <f t="shared" si="4"/>
        <v/>
      </c>
      <c r="K32" s="28">
        <f t="shared" si="5"/>
        <v>12</v>
      </c>
      <c r="L32" s="28">
        <f t="shared" si="6"/>
        <v>61</v>
      </c>
      <c r="M32" s="28"/>
      <c r="N32" s="33" t="s">
        <v>45</v>
      </c>
      <c r="O32" s="55" t="str">
        <f>IFERROR(VLOOKUP(N32,'[1]Valuation Sheet'!$B:$W,7,FALSE),"")</f>
        <v>14.50</v>
      </c>
      <c r="P32" s="51">
        <f>IFERROR(VLOOKUP(N32,'[1]Price List'!$B:$Y,MATCH("CLOSE",'[1]Price List'!$6:$6,0)-1,FALSE)/VLOOKUP(N32,'[1]Price List'!$B:$D,MATCH("PCLOSE",'[1]Price List'!$6:$6,0)-1,FALSE)-1,"")</f>
        <v>-6.8493150684931781E-3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17.704604210724437</v>
      </c>
      <c r="Y32" s="51" t="str">
        <f t="shared" si="8"/>
        <v/>
      </c>
      <c r="Z32" s="52">
        <f t="shared" si="0"/>
        <v>0.10047413793103448</v>
      </c>
      <c r="AA32" s="58">
        <f>IFERROR(VLOOKUP(N32,'[1]Valuation Sheet'!$B:$W,21,FALSE),"")</f>
        <v>-0.33640759980841772</v>
      </c>
      <c r="AB32" s="59">
        <f>IFERROR(VLOOKUP(N32,'[1]Valuation Sheet'!$B:$W,17,FALSE),"")</f>
        <v>-6.7281519961683522E-2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53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65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29</v>
      </c>
      <c r="J34" s="28">
        <f t="shared" si="4"/>
        <v>28</v>
      </c>
      <c r="K34" s="28">
        <f t="shared" si="5"/>
        <v>17</v>
      </c>
      <c r="L34" s="28">
        <f t="shared" si="6"/>
        <v>30</v>
      </c>
      <c r="M34" s="28"/>
      <c r="N34" s="33" t="s">
        <v>47</v>
      </c>
      <c r="O34" s="55" t="str">
        <f>IFERROR(VLOOKUP(N34,'[1]Valuation Sheet'!$B:$W,7,FALSE),"")</f>
        <v>5.70</v>
      </c>
      <c r="P34" s="51">
        <f>IFERROR(VLOOKUP(N34,'[1]Price List'!$B:$Y,MATCH("CLOSE",'[1]Price List'!$6:$6,0)-1,FALSE)/VLOOKUP(N34,'[1]Price List'!$B:$D,MATCH("PCLOSE",'[1]Price List'!$6:$6,0)-1,FALSE)-1,"")</f>
        <v>-9.5238095238095233E-2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5.3535607492610051</v>
      </c>
      <c r="Y34" s="51">
        <f t="shared" si="8"/>
        <v>0.17553807344021954</v>
      </c>
      <c r="Z34" s="52">
        <f t="shared" si="0"/>
        <v>9.3355263157894733E-2</v>
      </c>
      <c r="AA34" s="58">
        <f>IFERROR(VLOOKUP(N34,'[1]Valuation Sheet'!$B:$W,21,FALSE),"")</f>
        <v>1.1091064437943392</v>
      </c>
      <c r="AB34" s="59">
        <f>IFERROR(VLOOKUP(N34,'[1]Valuation Sheet'!$B:$W,17,FALSE),"")</f>
        <v>0.22182128875886775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33.5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43</v>
      </c>
      <c r="J35" s="28">
        <f t="shared" si="4"/>
        <v>47</v>
      </c>
      <c r="K35" s="28">
        <f t="shared" si="5"/>
        <v>19</v>
      </c>
      <c r="L35" s="28">
        <f t="shared" si="6"/>
        <v>58</v>
      </c>
      <c r="M35" s="28"/>
      <c r="N35" s="33" t="s">
        <v>48</v>
      </c>
      <c r="O35" s="55" t="str">
        <f>IFERROR(VLOOKUP(N35,'[1]Valuation Sheet'!$B:$W,7,FALSE),"")</f>
        <v>24.75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7.7528061067976033</v>
      </c>
      <c r="Y35" s="51">
        <f t="shared" si="8"/>
        <v>0.11713379509379505</v>
      </c>
      <c r="Z35" s="52">
        <f t="shared" si="0"/>
        <v>8.8853333333333326E-2</v>
      </c>
      <c r="AA35" s="58">
        <f>IFERROR(VLOOKUP(N35,'[1]Valuation Sheet'!$B:$W,21,FALSE),"")</f>
        <v>-0.22714859228185447</v>
      </c>
      <c r="AB35" s="59">
        <f>IFERROR(VLOOKUP(N35,'[1]Valuation Sheet'!$B:$W,17,FALSE),"")</f>
        <v>-4.5429718456370893E-2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53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33.5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38</v>
      </c>
      <c r="J37" s="28">
        <f t="shared" si="4"/>
        <v>48</v>
      </c>
      <c r="K37" s="28">
        <f t="shared" si="5"/>
        <v>25</v>
      </c>
      <c r="L37" s="28">
        <f t="shared" si="6"/>
        <v>47</v>
      </c>
      <c r="M37" s="28"/>
      <c r="N37" s="33" t="s">
        <v>50</v>
      </c>
      <c r="O37" s="55" t="str">
        <f>IFERROR(VLOOKUP(N37,'[1]Valuation Sheet'!$B:$W,7,FALSE),"")</f>
        <v>5.28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6.2054082849685779</v>
      </c>
      <c r="Y37" s="51">
        <f t="shared" si="8"/>
        <v>0.11166306834245752</v>
      </c>
      <c r="Z37" s="52">
        <f t="shared" ref="Z37:Z68" si="9">IFERROR(AC37/O37,"")</f>
        <v>7.5729166666666667E-2</v>
      </c>
      <c r="AA37" s="58">
        <f>IFERROR(VLOOKUP(N37,'[1]Valuation Sheet'!$B:$W,21,FALSE),"")</f>
        <v>0.34983100564260039</v>
      </c>
      <c r="AB37" s="59">
        <f>IFERROR(VLOOKUP(N37,'[1]Valuation Sheet'!$B:$W,17,FALSE),"")</f>
        <v>6.9966201128520034E-2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53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33.5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24</v>
      </c>
      <c r="J39" s="28">
        <f t="shared" si="10"/>
        <v>50</v>
      </c>
      <c r="K39" s="28">
        <f t="shared" si="11"/>
        <v>46</v>
      </c>
      <c r="L39" s="28">
        <f t="shared" si="12"/>
        <v>28</v>
      </c>
      <c r="M39" s="28"/>
      <c r="N39" s="33" t="s">
        <v>52</v>
      </c>
      <c r="O39" s="55" t="str">
        <f>IFERROR(VLOOKUP(N39,'[1]Valuation Sheet'!$B:$W,7,FALSE),"")</f>
        <v>6.00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4.936562798735908</v>
      </c>
      <c r="Y39" s="51">
        <f t="shared" si="8"/>
        <v>8.0903442485306773E-2</v>
      </c>
      <c r="Z39" s="52">
        <f t="shared" si="9"/>
        <v>2.5025000000000002E-2</v>
      </c>
      <c r="AA39" s="58">
        <f>IFERROR(VLOOKUP(N39,'[1]Valuation Sheet'!$B:$W,21,FALSE),"")</f>
        <v>1.2816479035430155</v>
      </c>
      <c r="AB39" s="59">
        <f>IFERROR(VLOOKUP(N39,'[1]Valuation Sheet'!$B:$W,17,FALSE),"")</f>
        <v>0.25632958070860301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33.5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23</v>
      </c>
      <c r="J40" s="28">
        <f t="shared" si="10"/>
        <v>4</v>
      </c>
      <c r="K40" s="28">
        <f t="shared" si="11"/>
        <v>45</v>
      </c>
      <c r="L40" s="28">
        <f t="shared" si="12"/>
        <v>23</v>
      </c>
      <c r="M40" s="28"/>
      <c r="N40" s="33" t="s">
        <v>53</v>
      </c>
      <c r="O40" s="55" t="str">
        <f>IFERROR(VLOOKUP(N40,'[1]Valuation Sheet'!$B:$W,7,FALSE),"")</f>
        <v>0.96</v>
      </c>
      <c r="P40" s="51">
        <f>IFERROR(VLOOKUP(N40,'[1]Price List'!$B:$Y,MATCH("CLOSE",'[1]Price List'!$6:$6,0)-1,FALSE)/VLOOKUP(N40,'[1]Price List'!$B:$D,MATCH("PCLOSE",'[1]Price List'!$6:$6,0)-1,FALSE)-1,"")</f>
        <v>0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4.9318844641775943</v>
      </c>
      <c r="Y40" s="51">
        <f t="shared" si="8"/>
        <v>0.53412755874927198</v>
      </c>
      <c r="Z40" s="52">
        <f t="shared" si="9"/>
        <v>3.1237500000000001E-2</v>
      </c>
      <c r="AA40" s="58">
        <f>IFERROR(VLOOKUP(N40,'[1]Valuation Sheet'!$B:$W,21,FALSE),"")</f>
        <v>1.8585179981054338</v>
      </c>
      <c r="AB40" s="59">
        <f>IFERROR(VLOOKUP(N40,'[1]Valuation Sheet'!$B:$W,17,FALSE),"")</f>
        <v>0.37170359962108668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33.5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13</v>
      </c>
      <c r="J41" s="28" t="str">
        <f t="shared" si="10"/>
        <v/>
      </c>
      <c r="K41" s="28">
        <f t="shared" si="11"/>
        <v>8</v>
      </c>
      <c r="L41" s="28">
        <f t="shared" si="12"/>
        <v>10</v>
      </c>
      <c r="M41" s="28"/>
      <c r="N41" s="33" t="s">
        <v>54</v>
      </c>
      <c r="O41" s="55" t="str">
        <f>IFERROR(VLOOKUP(N41,'[1]Valuation Sheet'!$B:$W,7,FALSE),"")</f>
        <v>5.80</v>
      </c>
      <c r="P41" s="51">
        <f>IFERROR(VLOOKUP(N41,'[1]Price List'!$B:$Y,MATCH("CLOSE",'[1]Price List'!$6:$6,0)-1,FALSE)/VLOOKUP(N41,'[1]Price List'!$B:$D,MATCH("PCLOSE",'[1]Price List'!$6:$6,0)-1,FALSE)-1,"")</f>
        <v>0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3.2503923683276081</v>
      </c>
      <c r="Y41" s="51" t="str">
        <f t="shared" si="8"/>
        <v/>
      </c>
      <c r="Z41" s="52">
        <f t="shared" si="9"/>
        <v>0.112</v>
      </c>
      <c r="AA41" s="58">
        <f>IFERROR(VLOOKUP(N41,'[1]Valuation Sheet'!$B:$W,21,FALSE),"")</f>
        <v>3.5547160596691061</v>
      </c>
      <c r="AB41" s="59">
        <f>IFERROR(VLOOKUP(N41,'[1]Valuation Sheet'!$B:$W,17,FALSE),"")</f>
        <v>0.71094321193382126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33.5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59</v>
      </c>
      <c r="J42" s="28">
        <f t="shared" si="10"/>
        <v>53</v>
      </c>
      <c r="K42" s="28">
        <f t="shared" si="11"/>
        <v>49</v>
      </c>
      <c r="L42" s="28">
        <f t="shared" si="12"/>
        <v>64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53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1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34</v>
      </c>
      <c r="J44" s="28">
        <f t="shared" si="10"/>
        <v>17</v>
      </c>
      <c r="K44" s="28">
        <f t="shared" si="11"/>
        <v>14</v>
      </c>
      <c r="L44" s="28">
        <f t="shared" si="12"/>
        <v>36</v>
      </c>
      <c r="M44" s="28"/>
      <c r="N44" s="33" t="s">
        <v>57</v>
      </c>
      <c r="O44" s="55" t="str">
        <f>IFERROR(VLOOKUP(N44,'[1]Valuation Sheet'!$B:$W,7,FALSE),"")</f>
        <v>20.60</v>
      </c>
      <c r="P44" s="51">
        <f>IFERROR(VLOOKUP(N44,'[1]Price List'!$B:$Y,MATCH("CLOSE",'[1]Price List'!$6:$6,0)-1,FALSE)/VLOOKUP(N44,'[1]Price List'!$B:$D,MATCH("PCLOSE",'[1]Price List'!$6:$6,0)-1,FALSE)-1,"")</f>
        <v>9.866666666666668E-2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5.8823714298755299</v>
      </c>
      <c r="Y44" s="51">
        <f t="shared" si="8"/>
        <v>0.25681039562289582</v>
      </c>
      <c r="Z44" s="52">
        <f t="shared" si="9"/>
        <v>9.7584951456310673E-2</v>
      </c>
      <c r="AA44" s="58">
        <f>IFERROR(VLOOKUP(N44,'[1]Valuation Sheet'!$B:$W,21,FALSE),"")</f>
        <v>0.72267996666734646</v>
      </c>
      <c r="AB44" s="59">
        <f>IFERROR(VLOOKUP(N44,'[1]Valuation Sheet'!$B:$W,17,FALSE),"")</f>
        <v>0.14453599333346934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53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33.5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41</v>
      </c>
      <c r="J46" s="28">
        <f t="shared" si="10"/>
        <v>29</v>
      </c>
      <c r="K46" s="28">
        <f t="shared" si="11"/>
        <v>5</v>
      </c>
      <c r="L46" s="28">
        <f t="shared" si="12"/>
        <v>51</v>
      </c>
      <c r="M46" s="28"/>
      <c r="N46" s="33" t="s">
        <v>59</v>
      </c>
      <c r="O46" s="55" t="str">
        <f>IFERROR(VLOOKUP(N46,'[1]Valuation Sheet'!$B:$W,7,FALSE),"")</f>
        <v>1.56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7.6080415061111335</v>
      </c>
      <c r="Y46" s="51">
        <f t="shared" si="8"/>
        <v>0.1678977272727272</v>
      </c>
      <c r="Z46" s="52">
        <f t="shared" si="9"/>
        <v>0.12819551282051284</v>
      </c>
      <c r="AA46" s="58">
        <f>IFERROR(VLOOKUP(N46,'[1]Valuation Sheet'!$B:$W,21,FALSE),"")</f>
        <v>4.5938454140179719E-2</v>
      </c>
      <c r="AB46" s="59">
        <f>IFERROR(VLOOKUP(N46,'[1]Valuation Sheet'!$B:$W,17,FALSE),"")</f>
        <v>9.1876908280359437E-3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53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33.5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57</v>
      </c>
      <c r="J48" s="28">
        <f t="shared" si="10"/>
        <v>56</v>
      </c>
      <c r="K48" s="28">
        <f t="shared" si="11"/>
        <v>47</v>
      </c>
      <c r="L48" s="28">
        <f t="shared" si="12"/>
        <v>63</v>
      </c>
      <c r="M48" s="28"/>
      <c r="N48" s="33" t="s">
        <v>61</v>
      </c>
      <c r="O48" s="55" t="str">
        <f>IFERROR(VLOOKUP(N48,'[1]Valuation Sheet'!$B:$W,7,FALSE),"")</f>
        <v>11.40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29.847358890415926</v>
      </c>
      <c r="Y48" s="51">
        <f t="shared" si="8"/>
        <v>4.0538071315996793E-2</v>
      </c>
      <c r="Z48" s="52">
        <f t="shared" si="9"/>
        <v>1.9973684210526317E-2</v>
      </c>
      <c r="AA48" s="58">
        <f>IFERROR(VLOOKUP(N48,'[1]Valuation Sheet'!$B:$W,21,FALSE),"")</f>
        <v>-0.42050661238384457</v>
      </c>
      <c r="AB48" s="59">
        <f>IFERROR(VLOOKUP(N48,'[1]Valuation Sheet'!$B:$W,17,FALSE),"")</f>
        <v>-8.4101322476768936E-2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16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63</v>
      </c>
      <c r="J49" s="28" t="str">
        <f t="shared" si="10"/>
        <v/>
      </c>
      <c r="K49" s="28">
        <f t="shared" si="11"/>
        <v>50</v>
      </c>
      <c r="L49" s="28">
        <f t="shared" si="12"/>
        <v>68</v>
      </c>
      <c r="M49" s="28"/>
      <c r="N49" s="33" t="s">
        <v>62</v>
      </c>
      <c r="O49" s="55" t="str">
        <f>IFERROR(VLOOKUP(N49,'[1]Valuation Sheet'!$B:$W,7,FALSE),"")</f>
        <v>19.40</v>
      </c>
      <c r="P49" s="51">
        <f>IFERROR(VLOOKUP(N49,'[1]Price List'!$B:$Y,MATCH("CLOSE",'[1]Price List'!$6:$6,0)-1,FALSE)/VLOOKUP(N49,'[1]Price List'!$B:$D,MATCH("PCLOSE",'[1]Price List'!$6:$6,0)-1,FALSE)-1,"")</f>
        <v>5.1813471502588637E-3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789.80922034145954</v>
      </c>
      <c r="Y49" s="51" t="str">
        <f t="shared" si="8"/>
        <v/>
      </c>
      <c r="Z49" s="52">
        <f t="shared" si="9"/>
        <v>1.0470618556701032E-2</v>
      </c>
      <c r="AA49" s="58">
        <f>IFERROR(VLOOKUP(N49,'[1]Valuation Sheet'!$B:$W,21,FALSE),"")</f>
        <v>-0.77425157530977051</v>
      </c>
      <c r="AB49" s="59">
        <f>IFERROR(VLOOKUP(N49,'[1]Valuation Sheet'!$B:$W,17,FALSE),"")</f>
        <v>-0.15485031506195412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64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22</v>
      </c>
      <c r="J50" s="28">
        <f t="shared" si="10"/>
        <v>32</v>
      </c>
      <c r="K50" s="28">
        <f t="shared" si="11"/>
        <v>6</v>
      </c>
      <c r="L50" s="28">
        <f t="shared" si="12"/>
        <v>38</v>
      </c>
      <c r="M50" s="28"/>
      <c r="N50" s="33" t="s">
        <v>63</v>
      </c>
      <c r="O50" s="55" t="str">
        <f>IFERROR(VLOOKUP(N50,'[1]Valuation Sheet'!$B:$W,7,FALSE),"")</f>
        <v>9.80</v>
      </c>
      <c r="P50" s="51">
        <f>IFERROR(VLOOKUP(N50,'[1]Price List'!$B:$Y,MATCH("CLOSE",'[1]Price List'!$6:$6,0)-1,FALSE)/VLOOKUP(N50,'[1]Price List'!$B:$D,MATCH("PCLOSE",'[1]Price List'!$6:$6,0)-1,FALSE)-1,"")</f>
        <v>-9.259259259259256E-2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4.8192967487048826</v>
      </c>
      <c r="Y50" s="51">
        <f t="shared" si="8"/>
        <v>0.16278865185185198</v>
      </c>
      <c r="Z50" s="52">
        <f t="shared" si="9"/>
        <v>0.12805102040816324</v>
      </c>
      <c r="AA50" s="58">
        <f>IFERROR(VLOOKUP(N50,'[1]Valuation Sheet'!$B:$W,21,FALSE),"")</f>
        <v>0.64129042829769345</v>
      </c>
      <c r="AB50" s="59">
        <f>IFERROR(VLOOKUP(N50,'[1]Valuation Sheet'!$B:$W,17,FALSE),"")</f>
        <v>0.12825808565953878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13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25</v>
      </c>
      <c r="J51" s="28">
        <f t="shared" si="10"/>
        <v>26</v>
      </c>
      <c r="K51" s="28">
        <f t="shared" si="11"/>
        <v>28</v>
      </c>
      <c r="L51" s="28">
        <f t="shared" si="12"/>
        <v>25</v>
      </c>
      <c r="M51" s="28"/>
      <c r="N51" s="33" t="s">
        <v>64</v>
      </c>
      <c r="O51" s="55" t="str">
        <f>IFERROR(VLOOKUP(N51,'[1]Valuation Sheet'!$B:$W,7,FALSE),"")</f>
        <v>15.05</v>
      </c>
      <c r="P51" s="51">
        <f>IFERROR(VLOOKUP(N51,'[1]Price List'!$B:$Y,MATCH("CLOSE",'[1]Price List'!$6:$6,0)-1,FALSE)/VLOOKUP(N51,'[1]Price List'!$B:$D,MATCH("PCLOSE",'[1]Price List'!$6:$6,0)-1,FALSE)-1,"")</f>
        <v>1.3468013468013629E-2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5.0646082024561432</v>
      </c>
      <c r="Y51" s="51">
        <f t="shared" si="8"/>
        <v>0.18340541231126661</v>
      </c>
      <c r="Z51" s="52">
        <f t="shared" si="9"/>
        <v>6.648239202657806E-2</v>
      </c>
      <c r="AA51" s="58">
        <f>IFERROR(VLOOKUP(N51,'[1]Valuation Sheet'!$B:$W,21,FALSE),"")</f>
        <v>1.6329646489257579</v>
      </c>
      <c r="AB51" s="59">
        <f>IFERROR(VLOOKUP(N51,'[1]Valuation Sheet'!$B:$W,17,FALSE),"")</f>
        <v>0.32659292978515153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60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21</v>
      </c>
      <c r="J52" s="28">
        <f t="shared" si="10"/>
        <v>58</v>
      </c>
      <c r="K52" s="28">
        <f t="shared" si="11"/>
        <v>29</v>
      </c>
      <c r="L52" s="28">
        <f t="shared" si="12"/>
        <v>3</v>
      </c>
      <c r="M52" s="28"/>
      <c r="N52" s="33" t="s">
        <v>65</v>
      </c>
      <c r="O52" s="55" t="str">
        <f>IFERROR(VLOOKUP(N52,'[1]Valuation Sheet'!$B:$W,7,FALSE),"")</f>
        <v>0.95</v>
      </c>
      <c r="P52" s="51">
        <f>IFERROR(VLOOKUP(N52,'[1]Price List'!$B:$Y,MATCH("CLOSE",'[1]Price List'!$6:$6,0)-1,FALSE)/VLOOKUP(N52,'[1]Price List'!$B:$D,MATCH("PCLOSE",'[1]Price List'!$6:$6,0)-1,FALSE)-1,"")</f>
        <v>-5.0000000000000044E-2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4.6746702391755353</v>
      </c>
      <c r="Y52" s="51">
        <f t="shared" si="8"/>
        <v>2.5045537340619307E-2</v>
      </c>
      <c r="Z52" s="52">
        <f t="shared" si="9"/>
        <v>6.3174736842105256E-2</v>
      </c>
      <c r="AA52" s="58">
        <f>IFERROR(VLOOKUP(N52,'[1]Valuation Sheet'!$B:$W,21,FALSE),"")</f>
        <v>5.0552621788152745</v>
      </c>
      <c r="AB52" s="59">
        <f>IFERROR(VLOOKUP(N52,'[1]Valuation Sheet'!$B:$W,17,FALSE),"")</f>
        <v>1.0110524357630553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58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48</v>
      </c>
      <c r="J53" s="28">
        <f t="shared" si="10"/>
        <v>46</v>
      </c>
      <c r="K53" s="28">
        <f t="shared" si="11"/>
        <v>24</v>
      </c>
      <c r="L53" s="28">
        <f t="shared" si="12"/>
        <v>57</v>
      </c>
      <c r="M53" s="28"/>
      <c r="N53" s="33" t="s">
        <v>66</v>
      </c>
      <c r="O53" s="55" t="str">
        <f>IFERROR(VLOOKUP(N53,'[1]Valuation Sheet'!$B:$W,7,FALSE),"")</f>
        <v>13.10</v>
      </c>
      <c r="P53" s="51">
        <f>IFERROR(VLOOKUP(N53,'[1]Price List'!$B:$Y,MATCH("CLOSE",'[1]Price List'!$6:$6,0)-1,FALSE)/VLOOKUP(N53,'[1]Price List'!$B:$D,MATCH("PCLOSE",'[1]Price List'!$6:$6,0)-1,FALSE)-1,"")</f>
        <v>-3.3210332103321138E-2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8.754247992074518</v>
      </c>
      <c r="Y53" s="51">
        <f t="shared" si="8"/>
        <v>0.12355603074772883</v>
      </c>
      <c r="Z53" s="52">
        <f t="shared" si="9"/>
        <v>7.6290076335877866E-2</v>
      </c>
      <c r="AA53" s="58">
        <f>IFERROR(VLOOKUP(N53,'[1]Valuation Sheet'!$B:$W,21,FALSE),"")</f>
        <v>-0.19930437854247895</v>
      </c>
      <c r="AB53" s="59">
        <f>IFERROR(VLOOKUP(N53,'[1]Valuation Sheet'!$B:$W,17,FALSE),"")</f>
        <v>-3.9860875708495835E-2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55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58</v>
      </c>
      <c r="J54" s="28">
        <f t="shared" si="10"/>
        <v>55</v>
      </c>
      <c r="K54" s="28">
        <f t="shared" si="11"/>
        <v>36</v>
      </c>
      <c r="L54" s="28">
        <f t="shared" si="12"/>
        <v>69</v>
      </c>
      <c r="M54" s="28"/>
      <c r="N54" s="33" t="s">
        <v>67</v>
      </c>
      <c r="O54" s="55" t="str">
        <f>IFERROR(VLOOKUP(N54,'[1]Valuation Sheet'!$B:$W,7,FALSE),"")</f>
        <v>1,270.00</v>
      </c>
      <c r="P54" s="51">
        <f>IFERROR(VLOOKUP(N54,'[1]Price List'!$B:$Y,MATCH("CLOSE",'[1]Price List'!$6:$6,0)-1,FALSE)/VLOOKUP(N54,'[1]Price List'!$B:$D,MATCH("PCLOSE",'[1]Price List'!$6:$6,0)-1,FALSE)-1,"")</f>
        <v>-2.270103886110042E-2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30.749338767933892</v>
      </c>
      <c r="Y54" s="51">
        <f t="shared" si="8"/>
        <v>4.3061784331559508E-2</v>
      </c>
      <c r="Z54" s="52">
        <f t="shared" si="9"/>
        <v>4.6119527559055122E-2</v>
      </c>
      <c r="AA54" s="58">
        <f>IFERROR(VLOOKUP(N54,'[1]Valuation Sheet'!$B:$W,21,FALSE),"")</f>
        <v>-0.79549299928988626</v>
      </c>
      <c r="AB54" s="59">
        <f>IFERROR(VLOOKUP(N54,'[1]Valuation Sheet'!$B:$W,17,FALSE),"")</f>
        <v>-0.15909859985797714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53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60</v>
      </c>
      <c r="J56" s="28" t="str">
        <f t="shared" si="10"/>
        <v/>
      </c>
      <c r="K56" s="28">
        <f t="shared" si="11"/>
        <v>60</v>
      </c>
      <c r="L56" s="28">
        <f t="shared" si="12"/>
        <v>40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33.5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33</v>
      </c>
      <c r="J57" s="28">
        <f t="shared" si="10"/>
        <v>54</v>
      </c>
      <c r="K57" s="28">
        <f t="shared" si="11"/>
        <v>30</v>
      </c>
      <c r="L57" s="28">
        <f t="shared" si="12"/>
        <v>41</v>
      </c>
      <c r="M57" s="28"/>
      <c r="N57" s="33" t="s">
        <v>70</v>
      </c>
      <c r="O57" s="55" t="str">
        <f>IFERROR(VLOOKUP(N57,'[1]Valuation Sheet'!$B:$W,7,FALSE),"")</f>
        <v>8.00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5.5636959968308952</v>
      </c>
      <c r="Y57" s="51">
        <f t="shared" si="8"/>
        <v>4.7116733601070881E-2</v>
      </c>
      <c r="Z57" s="52">
        <f t="shared" si="9"/>
        <v>6.25E-2</v>
      </c>
      <c r="AA57" s="58">
        <f>IFERROR(VLOOKUP(N57,'[1]Valuation Sheet'!$B:$W,21,FALSE),"")</f>
        <v>0.49574921135887995</v>
      </c>
      <c r="AB57" s="59">
        <f>IFERROR(VLOOKUP(N57,'[1]Valuation Sheet'!$B:$W,17,FALSE),"")</f>
        <v>9.9149842271776034E-2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33.5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53</v>
      </c>
      <c r="J58" s="28">
        <f t="shared" si="10"/>
        <v>38</v>
      </c>
      <c r="K58" s="28">
        <f t="shared" si="11"/>
        <v>20</v>
      </c>
      <c r="L58" s="28">
        <f t="shared" si="12"/>
        <v>43</v>
      </c>
      <c r="M58" s="28"/>
      <c r="N58" s="33" t="s">
        <v>71</v>
      </c>
      <c r="O58" s="55" t="str">
        <f>IFERROR(VLOOKUP(N58,'[1]Valuation Sheet'!$B:$W,7,FALSE),"")</f>
        <v>2.30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12.356785294296504</v>
      </c>
      <c r="Y58" s="51">
        <f t="shared" si="8"/>
        <v>0.14569982993197331</v>
      </c>
      <c r="Z58" s="52">
        <f t="shared" si="9"/>
        <v>8.6921739130434786E-2</v>
      </c>
      <c r="AA58" s="58">
        <f>IFERROR(VLOOKUP(N58,'[1]Valuation Sheet'!$B:$W,21,FALSE),"")</f>
        <v>0.47990632306926284</v>
      </c>
      <c r="AB58" s="59">
        <f>IFERROR(VLOOKUP(N58,'[1]Valuation Sheet'!$B:$W,17,FALSE),"")</f>
        <v>9.5981264613852479E-2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 t="str">
        <f>IFERROR(_xlfn.RANK.AVG(P59,P$5:P$92,'Market Summary'!$Q$1),"")</f>
        <v/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60</v>
      </c>
      <c r="L59" s="28">
        <f t="shared" si="12"/>
        <v>65</v>
      </c>
      <c r="M59" s="28"/>
      <c r="N59" s="33" t="s">
        <v>72</v>
      </c>
      <c r="O59" s="55">
        <f>IFERROR(VLOOKUP(N59,'[1]Valuation Sheet'!$B:$W,7,FALSE),"")</f>
        <v>0.5</v>
      </c>
      <c r="P59" s="51" t="str">
        <f>IFERROR(VLOOKUP(N59,'[1]Price List'!$B:$Y,MATCH("CLOSE",'[1]Price List'!$6:$6,0)-1,FALSE)/VLOOKUP(N59,'[1]Price List'!$B:$D,MATCH("PCLOSE",'[1]Price List'!$6:$6,0)-1,FALSE)-1,"")</f>
        <v/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33.5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9</v>
      </c>
      <c r="J60" s="28" t="str">
        <f t="shared" si="10"/>
        <v/>
      </c>
      <c r="K60" s="28">
        <f t="shared" si="11"/>
        <v>60</v>
      </c>
      <c r="L60" s="28">
        <f t="shared" si="12"/>
        <v>4</v>
      </c>
      <c r="M60" s="28"/>
      <c r="N60" s="33" t="s">
        <v>73</v>
      </c>
      <c r="O60" s="55" t="str">
        <f>IFERROR(VLOOKUP(N60,'[1]Valuation Sheet'!$B:$W,7,FALSE),"")</f>
        <v>0.22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2.7022908422680842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4.7588372840983899</v>
      </c>
      <c r="AB60" s="59">
        <f>IFERROR(VLOOKUP(N60,'[1]Valuation Sheet'!$B:$W,17,FALSE),"")</f>
        <v>0.95176745681967789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53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33.5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16</v>
      </c>
      <c r="J62" s="28">
        <f t="shared" si="10"/>
        <v>12</v>
      </c>
      <c r="K62" s="28">
        <f t="shared" si="11"/>
        <v>60</v>
      </c>
      <c r="L62" s="28">
        <f t="shared" si="12"/>
        <v>6</v>
      </c>
      <c r="M62" s="28"/>
      <c r="N62" s="33" t="s">
        <v>75</v>
      </c>
      <c r="O62" s="55" t="str">
        <f>IFERROR(VLOOKUP(N62,'[1]Valuation Sheet'!$B:$W,7,FALSE),"")</f>
        <v>1.46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3.7069702291281148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4.4193622183668966</v>
      </c>
      <c r="AB62" s="59">
        <f>IFERROR(VLOOKUP(N62,'[1]Valuation Sheet'!$B:$W,17,FALSE),"")</f>
        <v>0.88387244367337936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53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33.5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40</v>
      </c>
      <c r="J64" s="28">
        <f t="shared" si="10"/>
        <v>23</v>
      </c>
      <c r="K64" s="28">
        <f t="shared" si="11"/>
        <v>40</v>
      </c>
      <c r="L64" s="28">
        <f t="shared" si="12"/>
        <v>39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0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33.5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42</v>
      </c>
      <c r="J65" s="28">
        <f t="shared" si="10"/>
        <v>36</v>
      </c>
      <c r="K65" s="28">
        <f t="shared" si="11"/>
        <v>48</v>
      </c>
      <c r="L65" s="28">
        <f t="shared" si="12"/>
        <v>48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50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55</v>
      </c>
      <c r="J66" s="28">
        <f t="shared" si="10"/>
        <v>45</v>
      </c>
      <c r="K66" s="28">
        <f t="shared" si="11"/>
        <v>35</v>
      </c>
      <c r="L66" s="28">
        <f t="shared" si="12"/>
        <v>59</v>
      </c>
      <c r="M66" s="28"/>
      <c r="N66" s="33" t="s">
        <v>79</v>
      </c>
      <c r="O66" s="55" t="str">
        <f>IFERROR(VLOOKUP(N66,'[1]Valuation Sheet'!$B:$W,7,FALSE),"")</f>
        <v>4.29</v>
      </c>
      <c r="P66" s="51">
        <f>IFERROR(VLOOKUP(N66,'[1]Price List'!$B:$Y,MATCH("CLOSE",'[1]Price List'!$6:$6,0)-1,FALSE)/VLOOKUP(N66,'[1]Price List'!$B:$D,MATCH("PCLOSE",'[1]Price List'!$6:$6,0)-1,FALSE)-1,"")</f>
        <v>-2.3255813953487747E-3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17.748156636936457</v>
      </c>
      <c r="Y66" s="51">
        <f t="shared" si="8"/>
        <v>0.13014551351351314</v>
      </c>
      <c r="Z66" s="52">
        <f t="shared" si="9"/>
        <v>4.858391608391608E-2</v>
      </c>
      <c r="AA66" s="58">
        <f>IFERROR(VLOOKUP(N66,'[1]Valuation Sheet'!$B:$W,21,FALSE),"")</f>
        <v>-0.23316849216642488</v>
      </c>
      <c r="AB66" s="59">
        <f>IFERROR(VLOOKUP(N66,'[1]Valuation Sheet'!$B:$W,17,FALSE),"")</f>
        <v>-4.6633698433285131E-2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53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33.5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22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0.64</v>
      </c>
      <c r="P68" s="51">
        <f>IFERROR(VLOOKUP(N68,'[1]Price List'!$B:$Y,MATCH("CLOSE",'[1]Price List'!$6:$6,0)-1,FALSE)/VLOOKUP(N68,'[1]Price List'!$B:$D,MATCH("PCLOSE",'[1]Price List'!$6:$6,0)-1,FALSE)-1,"")</f>
        <v>0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0.94534700067116417</v>
      </c>
      <c r="Y68" s="51">
        <f t="shared" si="8"/>
        <v>0.73350742447516559</v>
      </c>
      <c r="Z68" s="52">
        <f t="shared" si="9"/>
        <v>7.8164062499999992E-2</v>
      </c>
      <c r="AA68" s="58">
        <f>IFERROR(VLOOKUP(N68,'[1]Valuation Sheet'!$B:$W,21,FALSE),"")</f>
        <v>6.1700450830301703</v>
      </c>
      <c r="AB68" s="59">
        <f>IFERROR(VLOOKUP(N68,'[1]Valuation Sheet'!$B:$W,17,FALSE),"")</f>
        <v>1.2340090166060342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57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11</v>
      </c>
      <c r="J69" s="28">
        <f t="shared" si="10"/>
        <v>15</v>
      </c>
      <c r="K69" s="28">
        <f t="shared" si="11"/>
        <v>7</v>
      </c>
      <c r="L69" s="28">
        <f t="shared" si="12"/>
        <v>15</v>
      </c>
      <c r="M69" s="28"/>
      <c r="N69" s="33" t="s">
        <v>82</v>
      </c>
      <c r="O69" s="55" t="str">
        <f>IFERROR(VLOOKUP(N69,'[1]Valuation Sheet'!$B:$W,7,FALSE),"")</f>
        <v>0.33</v>
      </c>
      <c r="P69" s="51">
        <f>IFERROR(VLOOKUP(N69,'[1]Price List'!$B:$Y,MATCH("CLOSE",'[1]Price List'!$6:$6,0)-1,FALSE)/VLOOKUP(N69,'[1]Price List'!$B:$D,MATCH("PCLOSE",'[1]Price List'!$6:$6,0)-1,FALSE)-1,"")</f>
        <v>-2.9411764705882359E-2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3.1279975875379926</v>
      </c>
      <c r="Y69" s="51">
        <f t="shared" si="8"/>
        <v>0.29011893281902879</v>
      </c>
      <c r="Z69" s="52">
        <f t="shared" ref="Z69:Z92" si="13">IFERROR(AC69/O69,"")</f>
        <v>0.12118181818181817</v>
      </c>
      <c r="AA69" s="58">
        <f>IFERROR(VLOOKUP(N69,'[1]Valuation Sheet'!$B:$W,21,FALSE),"")</f>
        <v>2.3276927781565266</v>
      </c>
      <c r="AB69" s="59">
        <f>IFERROR(VLOOKUP(N69,'[1]Valuation Sheet'!$B:$W,17,FALSE),"")</f>
        <v>0.46553855563130542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 t="str">
        <f>IFERROR(_xlfn.RANK.AVG(P70,P$5:P$92,'Market Summary'!$Q$1),"")</f>
        <v/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 t="str">
        <f t="shared" ref="I70:I92" si="16">IFERROR(_xlfn.RANK.AVG(X70,X$5:X$92,1),"")</f>
        <v/>
      </c>
      <c r="J70" s="28">
        <f t="shared" ref="J70:J92" si="17">IFERROR(_xlfn.RANK.AVG(Y70,Y$5:Y$92,0),"")</f>
        <v>44</v>
      </c>
      <c r="K70" s="28" t="str">
        <f t="shared" ref="K70:K92" si="18">IFERROR(_xlfn.RANK.AVG(Z70,$Z$5:$Z$92,0),"")</f>
        <v/>
      </c>
      <c r="L70" s="28" t="str">
        <f t="shared" ref="L70:L92" si="19">IFERROR(_xlfn.RANK.AVG(AA70,AA$5:AA$92,0),"")</f>
        <v/>
      </c>
      <c r="M70" s="28"/>
      <c r="N70" s="33" t="s">
        <v>83</v>
      </c>
      <c r="O70" s="55" t="str">
        <f>IFERROR(VLOOKUP(N70,'[1]Valuation Sheet'!$B:$W,7,FALSE),"")</f>
        <v/>
      </c>
      <c r="P70" s="51" t="str">
        <f>IFERROR(VLOOKUP(N70,'[1]Price List'!$B:$Y,MATCH("CLOSE",'[1]Price List'!$6:$6,0)-1,FALSE)/VLOOKUP(N70,'[1]Price List'!$B:$D,MATCH("PCLOSE",'[1]Price List'!$6:$6,0)-1,FALSE)-1,"")</f>
        <v/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 t="str">
        <f>IFERROR(IF(VLOOKUP(N70,'[1]Valuation Sheet'!$B:$W,9,FALSE)&lt;0,"",VLOOKUP(N70,'[1]Valuation Sheet'!$B:$W,9,FALSE)),"")</f>
        <v/>
      </c>
      <c r="Y70" s="51">
        <f t="shared" ref="Y70:Y92" si="21">IFERROR(1/V70,"")</f>
        <v>0.13042751113310194</v>
      </c>
      <c r="Z70" s="52" t="str">
        <f t="shared" si="13"/>
        <v/>
      </c>
      <c r="AA70" s="58" t="str">
        <f>IFERROR(VLOOKUP(N70,'[1]Valuation Sheet'!$B:$W,21,FALSE),"")</f>
        <v/>
      </c>
      <c r="AB70" s="59" t="str">
        <f>IFERROR(VLOOKUP(N70,'[1]Valuation Sheet'!$B:$W,17,FALSE),"")</f>
        <v/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33.5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26</v>
      </c>
      <c r="J71" s="28" t="str">
        <f t="shared" si="17"/>
        <v/>
      </c>
      <c r="K71" s="28">
        <f t="shared" si="18"/>
        <v>23</v>
      </c>
      <c r="L71" s="28">
        <f t="shared" si="19"/>
        <v>22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0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33.5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47</v>
      </c>
      <c r="J72" s="28">
        <f t="shared" si="17"/>
        <v>40</v>
      </c>
      <c r="K72" s="28">
        <f t="shared" si="18"/>
        <v>44</v>
      </c>
      <c r="L72" s="28">
        <f t="shared" si="19"/>
        <v>24</v>
      </c>
      <c r="M72" s="28"/>
      <c r="N72" s="33" t="s">
        <v>85</v>
      </c>
      <c r="O72" s="55" t="str">
        <f>IFERROR(VLOOKUP(N72,'[1]Valuation Sheet'!$B:$W,7,FALSE),1.65)</f>
        <v>1.65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8.3333872540985539</v>
      </c>
      <c r="Y72" s="51">
        <f t="shared" si="21"/>
        <v>0.14327746031746033</v>
      </c>
      <c r="Z72" s="52">
        <f t="shared" si="13"/>
        <v>3.6400000000000009E-2</v>
      </c>
      <c r="AA72" s="58">
        <f>IFERROR(VLOOKUP(N72,'[1]Valuation Sheet'!$B:$W,21,FALSE),"")</f>
        <v>1.729003534757442</v>
      </c>
      <c r="AB72" s="59">
        <f>IFERROR(VLOOKUP(N72,'[1]Valuation Sheet'!$B:$W,17,FALSE),"")</f>
        <v>0.34580070695148835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3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21</v>
      </c>
      <c r="L73" s="28">
        <f t="shared" si="19"/>
        <v>8</v>
      </c>
      <c r="M73" s="28"/>
      <c r="N73" s="33" t="s">
        <v>86</v>
      </c>
      <c r="O73" s="55" t="str">
        <f>IFERROR(VLOOKUP(N73,'[1]Valuation Sheet'!$B:$W,7,FALSE),"")</f>
        <v>0.24</v>
      </c>
      <c r="P73" s="51">
        <f>IFERROR(VLOOKUP(N73,'[1]Price List'!$B:$Y,MATCH("CLOSE",'[1]Price List'!$6:$6,0)-1,FALSE)/VLOOKUP(N73,'[1]Price List'!$B:$D,MATCH("PCLOSE",'[1]Price List'!$6:$6,0)-1,FALSE)-1,"")</f>
        <v>9.0909090909090828E-2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1.5185602108803136</v>
      </c>
      <c r="Y73" s="51">
        <f t="shared" si="21"/>
        <v>0.39765502834974709</v>
      </c>
      <c r="Z73" s="52">
        <f t="shared" si="13"/>
        <v>8.3299999999999999E-2</v>
      </c>
      <c r="AA73" s="58">
        <f>IFERROR(VLOOKUP(N73,'[1]Valuation Sheet'!$B:$W,21,FALSE),"")</f>
        <v>3.8974442489542538</v>
      </c>
      <c r="AB73" s="59">
        <f>IFERROR(VLOOKUP(N73,'[1]Valuation Sheet'!$B:$W,17,FALSE),"")</f>
        <v>0.77948884979085076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33.5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36</v>
      </c>
      <c r="J74" s="28">
        <f t="shared" si="17"/>
        <v>25</v>
      </c>
      <c r="K74" s="28">
        <f t="shared" si="18"/>
        <v>37</v>
      </c>
      <c r="L74" s="28">
        <f t="shared" si="19"/>
        <v>44</v>
      </c>
      <c r="M74" s="28"/>
      <c r="N74" s="33" t="s">
        <v>87</v>
      </c>
      <c r="O74" s="55" t="str">
        <f>IFERROR(VLOOKUP(N74,'[1]Valuation Sheet'!$B:$W,7,FALSE),"")</f>
        <v>2.15</v>
      </c>
      <c r="P74" s="51">
        <f>IFERROR(VLOOKUP(N74,'[1]Price List'!$B:$Y,MATCH("CLOSE",'[1]Price List'!$6:$6,0)-1,FALSE)/VLOOKUP(N74,'[1]Price List'!$B:$D,MATCH("PCLOSE",'[1]Price List'!$6:$6,0)-1,FALSE)-1,"")</f>
        <v>0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5.9905158747995122</v>
      </c>
      <c r="Y74" s="51">
        <f t="shared" si="21"/>
        <v>0.18545163170163168</v>
      </c>
      <c r="Z74" s="52">
        <f t="shared" si="13"/>
        <v>4.4713953488372093E-2</v>
      </c>
      <c r="AA74" s="58">
        <f>IFERROR(VLOOKUP(N74,'[1]Valuation Sheet'!$B:$W,21,FALSE),"")</f>
        <v>0.41942741173260178</v>
      </c>
      <c r="AB74" s="59">
        <f>IFERROR(VLOOKUP(N74,'[1]Valuation Sheet'!$B:$W,17,FALSE),"")</f>
        <v>8.3885482346520268E-2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5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52</v>
      </c>
      <c r="J75" s="28">
        <f t="shared" si="17"/>
        <v>30</v>
      </c>
      <c r="K75" s="28">
        <f t="shared" si="18"/>
        <v>60</v>
      </c>
      <c r="L75" s="28">
        <f t="shared" si="19"/>
        <v>49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6.6666666666666652E-2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 t="str">
        <f>IFERROR(_xlfn.RANK.AVG(P76,P$5:P$92,'Market Summary'!$Q$1),"")</f>
        <v/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 t="str">
        <f t="shared" si="16"/>
        <v/>
      </c>
      <c r="J76" s="28">
        <f t="shared" si="17"/>
        <v>20</v>
      </c>
      <c r="K76" s="28" t="str">
        <f t="shared" si="18"/>
        <v/>
      </c>
      <c r="L76" s="28" t="str">
        <f t="shared" si="19"/>
        <v/>
      </c>
      <c r="M76" s="28"/>
      <c r="N76" s="33" t="s">
        <v>89</v>
      </c>
      <c r="O76" s="55" t="str">
        <f>IFERROR(VLOOKUP(N76,'[1]Valuation Sheet'!$B:$W,7,FALSE),"")</f>
        <v/>
      </c>
      <c r="P76" s="51" t="str">
        <f>IFERROR(VLOOKUP(N76,'[1]Price List'!$B:$Y,MATCH("CLOSE",'[1]Price List'!$6:$6,0)-1,FALSE)/VLOOKUP(N76,'[1]Price List'!$B:$D,MATCH("PCLOSE",'[1]Price List'!$6:$6,0)-1,FALSE)-1,"")</f>
        <v/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 t="str">
        <f>IFERROR(IF(VLOOKUP(N76,'[1]Valuation Sheet'!$B:$W,9,FALSE)&lt;0,"",VLOOKUP(N76,'[1]Valuation Sheet'!$B:$W,9,FALSE)),"")</f>
        <v/>
      </c>
      <c r="Y76" s="51">
        <f t="shared" si="21"/>
        <v>0.20491154422788579</v>
      </c>
      <c r="Z76" s="52" t="str">
        <f t="shared" si="13"/>
        <v/>
      </c>
      <c r="AA76" s="58" t="str">
        <f>IFERROR(VLOOKUP(N76,'[1]Valuation Sheet'!$B:$W,21,FALSE),"")</f>
        <v/>
      </c>
      <c r="AB76" s="59" t="str">
        <f>IFERROR(VLOOKUP(N76,'[1]Valuation Sheet'!$B:$W,17,FALSE),"")</f>
        <v/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33.5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20</v>
      </c>
      <c r="J77" s="28">
        <f t="shared" si="17"/>
        <v>24</v>
      </c>
      <c r="K77" s="28">
        <f t="shared" si="18"/>
        <v>60</v>
      </c>
      <c r="L77" s="28">
        <f t="shared" si="19"/>
        <v>19</v>
      </c>
      <c r="M77" s="28"/>
      <c r="N77" s="33" t="s">
        <v>90</v>
      </c>
      <c r="O77" s="55" t="str">
        <f>IFERROR(VLOOKUP(N77,'[1]Valuation Sheet'!$B:$W,7,FALSE),"")</f>
        <v>0.20</v>
      </c>
      <c r="P77" s="51">
        <f>IFERROR(VLOOKUP(N77,'[1]Price List'!$B:$Y,MATCH("CLOSE",'[1]Price List'!$6:$6,0)-1,FALSE)/VLOOKUP(N77,'[1]Price List'!$B:$D,MATCH("PCLOSE",'[1]Price List'!$6:$6,0)-1,FALSE)-1,"")</f>
        <v>0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4.4336615071151186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1.9649662849828262</v>
      </c>
      <c r="AB77" s="59">
        <f>IFERROR(VLOOKUP(N77,'[1]Valuation Sheet'!$B:$W,17,FALSE),"")</f>
        <v>0.39299325699656529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4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30</v>
      </c>
      <c r="J78" s="28">
        <f t="shared" si="17"/>
        <v>51</v>
      </c>
      <c r="K78" s="28">
        <f t="shared" si="18"/>
        <v>60</v>
      </c>
      <c r="L78" s="28">
        <f t="shared" si="19"/>
        <v>27</v>
      </c>
      <c r="M78" s="28"/>
      <c r="N78" s="33" t="s">
        <v>91</v>
      </c>
      <c r="O78" s="55" t="str">
        <f>IFERROR(VLOOKUP(N78,'[1]Valuation Sheet'!$B:$W,7,FALSE),"")</f>
        <v>0.42</v>
      </c>
      <c r="P78" s="51">
        <f>IFERROR(VLOOKUP(N78,'[1]Price List'!$B:$Y,MATCH("CLOSE",'[1]Price List'!$6:$6,0)-1,FALSE)/VLOOKUP(N78,'[1]Price List'!$B:$D,MATCH("PCLOSE",'[1]Price List'!$6:$6,0)-1,FALSE)-1,"")</f>
        <v>7.6923076923076872E-2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5.4193792428692866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1.4863724557630356</v>
      </c>
      <c r="AB78" s="59">
        <f>IFERROR(VLOOKUP(N78,'[1]Valuation Sheet'!$B:$W,17,FALSE),"")</f>
        <v>0.29727449115260707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53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56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32</v>
      </c>
      <c r="J80" s="28">
        <f t="shared" si="17"/>
        <v>37</v>
      </c>
      <c r="K80" s="28">
        <f t="shared" si="18"/>
        <v>11</v>
      </c>
      <c r="L80" s="28">
        <f t="shared" si="19"/>
        <v>35</v>
      </c>
      <c r="M80" s="28"/>
      <c r="N80" s="33" t="s">
        <v>93</v>
      </c>
      <c r="O80" s="55" t="str">
        <f>IFERROR(VLOOKUP(N80,'[1]Valuation Sheet'!$B:$W,7,FALSE),"")</f>
        <v>19.70</v>
      </c>
      <c r="P80" s="51">
        <f>IFERROR(VLOOKUP(N80,'[1]Price List'!$B:$Y,MATCH("CLOSE",'[1]Price List'!$6:$6,0)-1,FALSE)/VLOOKUP(N80,'[1]Price List'!$B:$D,MATCH("PCLOSE",'[1]Price List'!$6:$6,0)-1,FALSE)-1,"")</f>
        <v>-2.716049382716057E-2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5.4867547104608816</v>
      </c>
      <c r="Y80" s="51">
        <f t="shared" si="21"/>
        <v>0.15062320223851275</v>
      </c>
      <c r="Z80" s="52">
        <f t="shared" si="13"/>
        <v>0.10152284263959391</v>
      </c>
      <c r="AA80" s="58">
        <f>IFERROR(VLOOKUP(N80,'[1]Valuation Sheet'!$B:$W,21,FALSE),"")</f>
        <v>0.79799042548046328</v>
      </c>
      <c r="AB80" s="59">
        <f>IFERROR(VLOOKUP(N80,'[1]Valuation Sheet'!$B:$W,17,FALSE),"")</f>
        <v>0.15959808509609275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62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3</v>
      </c>
      <c r="J81" s="28">
        <f t="shared" si="17"/>
        <v>18</v>
      </c>
      <c r="K81" s="28">
        <f t="shared" si="18"/>
        <v>4</v>
      </c>
      <c r="L81" s="28">
        <f t="shared" si="19"/>
        <v>9</v>
      </c>
      <c r="M81" s="28"/>
      <c r="N81" s="33" t="s">
        <v>94</v>
      </c>
      <c r="O81" s="55" t="str">
        <f>IFERROR(VLOOKUP(N81,'[1]Valuation Sheet'!$B:$W,7,FALSE),"")</f>
        <v>3.00</v>
      </c>
      <c r="P81" s="51">
        <f>IFERROR(VLOOKUP(N81,'[1]Price List'!$B:$Y,MATCH("CLOSE",'[1]Price List'!$6:$6,0)-1,FALSE)/VLOOKUP(N81,'[1]Price List'!$B:$D,MATCH("PCLOSE",'[1]Price List'!$6:$6,0)-1,FALSE)-1,"")</f>
        <v>-9.0909090909090828E-2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2.1208770126427878</v>
      </c>
      <c r="Y81" s="51">
        <f t="shared" si="21"/>
        <v>0.23168679678530338</v>
      </c>
      <c r="Z81" s="52">
        <f t="shared" si="13"/>
        <v>0.13327999999999998</v>
      </c>
      <c r="AA81" s="58">
        <f>IFERROR(VLOOKUP(N81,'[1]Valuation Sheet'!$B:$W,21,FALSE),"")</f>
        <v>3.5700485660605397</v>
      </c>
      <c r="AB81" s="59">
        <f>IFERROR(VLOOKUP(N81,'[1]Valuation Sheet'!$B:$W,17,FALSE),"")</f>
        <v>0.71400971321210793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2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60</v>
      </c>
      <c r="L82" s="28">
        <f t="shared" si="19"/>
        <v>18</v>
      </c>
      <c r="M82" s="28"/>
      <c r="N82" s="33" t="s">
        <v>95</v>
      </c>
      <c r="O82" s="55" t="str">
        <f>IFERROR(VLOOKUP(N82,'[1]Valuation Sheet'!$B:$W,7,FALSE),"")</f>
        <v>19.65</v>
      </c>
      <c r="P82" s="51">
        <f>IFERROR(VLOOKUP(N82,'[1]Price List'!$B:$Y,MATCH("CLOSE",'[1]Price List'!$6:$6,0)-1,FALSE)/VLOOKUP(N82,'[1]Price List'!$B:$D,MATCH("PCLOSE",'[1]Price List'!$6:$6,0)-1,FALSE)-1,"")</f>
        <v>9.1666666666666563E-2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3.7622619836909803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1.9962750809185814</v>
      </c>
      <c r="AB82" s="59">
        <f>IFERROR(VLOOKUP(N82,'[1]Valuation Sheet'!$B:$W,17,FALSE),"")</f>
        <v>0.39925501618371628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33.5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37</v>
      </c>
      <c r="J83" s="28">
        <f t="shared" si="17"/>
        <v>31</v>
      </c>
      <c r="K83" s="28">
        <f t="shared" si="18"/>
        <v>33</v>
      </c>
      <c r="L83" s="28">
        <f t="shared" si="19"/>
        <v>50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33.5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31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59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60</v>
      </c>
      <c r="L85" s="28">
        <f t="shared" si="19"/>
        <v>17</v>
      </c>
      <c r="M85" s="28"/>
      <c r="N85" s="33" t="s">
        <v>98</v>
      </c>
      <c r="O85" s="55" t="str">
        <f>IFERROR(VLOOKUP(N85,'[1]Valuation Sheet'!$B:$W,7,FALSE),"")</f>
        <v>3.70</v>
      </c>
      <c r="P85" s="51">
        <f>IFERROR(VLOOKUP(N85,'[1]Price List'!$B:$Y,MATCH("CLOSE",'[1]Price List'!$6:$6,0)-1,FALSE)/VLOOKUP(N85,'[1]Price List'!$B:$D,MATCH("PCLOSE",'[1]Price List'!$6:$6,0)-1,FALSE)-1,"")</f>
        <v>-3.8961038961038974E-2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2.0469811127272828</v>
      </c>
      <c r="AB85" s="59">
        <f>IFERROR(VLOOKUP(N85,'[1]Valuation Sheet'!$B:$W,17,FALSE),"")</f>
        <v>0.4093962225454566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33.5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49</v>
      </c>
      <c r="J86" s="28">
        <f t="shared" si="17"/>
        <v>34</v>
      </c>
      <c r="K86" s="28">
        <f t="shared" si="18"/>
        <v>43</v>
      </c>
      <c r="L86" s="28">
        <f t="shared" si="19"/>
        <v>37</v>
      </c>
      <c r="M86" s="28"/>
      <c r="N86" s="33" t="s">
        <v>99</v>
      </c>
      <c r="O86" s="55" t="str">
        <f>IFERROR(VLOOKUP(N86,'[1]Valuation Sheet'!$B:$W,7,FALSE),"")</f>
        <v>490.00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8.8535467618199544</v>
      </c>
      <c r="Y86" s="51">
        <f t="shared" si="21"/>
        <v>0.15884867899304372</v>
      </c>
      <c r="Z86" s="52">
        <f t="shared" si="13"/>
        <v>3.6928571428571429E-2</v>
      </c>
      <c r="AA86" s="58">
        <f>IFERROR(VLOOKUP(N86,'[1]Valuation Sheet'!$B:$W,21,FALSE),"")</f>
        <v>0.70676964630087635</v>
      </c>
      <c r="AB86" s="59">
        <f>IFERROR(VLOOKUP(N86,'[1]Valuation Sheet'!$B:$W,17,FALSE),"")</f>
        <v>0.14135392926017532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33.5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18</v>
      </c>
      <c r="J87" s="28">
        <f t="shared" si="17"/>
        <v>27</v>
      </c>
      <c r="K87" s="28">
        <f t="shared" si="18"/>
        <v>2</v>
      </c>
      <c r="L87" s="28">
        <f t="shared" si="19"/>
        <v>33</v>
      </c>
      <c r="M87" s="28"/>
      <c r="N87" s="33" t="s">
        <v>100</v>
      </c>
      <c r="O87" s="55" t="str">
        <f>IFERROR(VLOOKUP(N87,'[1]Valuation Sheet'!$B:$W,7,FALSE),"")</f>
        <v>114.80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3.8118315052410869</v>
      </c>
      <c r="Y87" s="51">
        <f t="shared" si="21"/>
        <v>0.18050418414367975</v>
      </c>
      <c r="Z87" s="52">
        <f t="shared" si="13"/>
        <v>0.14802439024390246</v>
      </c>
      <c r="AA87" s="58">
        <f>IFERROR(VLOOKUP(N87,'[1]Valuation Sheet'!$B:$W,21,FALSE),"")</f>
        <v>0.83995924745267891</v>
      </c>
      <c r="AB87" s="59">
        <f>IFERROR(VLOOKUP(N87,'[1]Valuation Sheet'!$B:$W,17,FALSE),"")</f>
        <v>0.16799184949053592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53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61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64</v>
      </c>
      <c r="J89" s="28">
        <f t="shared" si="17"/>
        <v>11</v>
      </c>
      <c r="K89" s="28">
        <f t="shared" si="18"/>
        <v>9</v>
      </c>
      <c r="L89" s="28">
        <f t="shared" si="19"/>
        <v>29</v>
      </c>
      <c r="M89" s="28"/>
      <c r="N89" s="33" t="s">
        <v>102</v>
      </c>
      <c r="O89" s="55" t="str">
        <f>IFERROR(VLOOKUP(N89,'[1]Valuation Sheet'!$B:$W,7,FALSE),"")</f>
        <v>1.32</v>
      </c>
      <c r="P89" s="51">
        <f>IFERROR(VLOOKUP(N89,'[1]Price List'!$B:$Y,MATCH("CLOSE",'[1]Price List'!$6:$6,0)-1,FALSE)/VLOOKUP(N89,'[1]Price List'!$B:$D,MATCH("PCLOSE",'[1]Price List'!$6:$6,0)-1,FALSE)-1,"")</f>
        <v>-5.7142857142857051E-2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1615.5326069258074</v>
      </c>
      <c r="Y89" s="51">
        <f t="shared" si="21"/>
        <v>0.37030456023120339</v>
      </c>
      <c r="Z89" s="52">
        <f t="shared" si="13"/>
        <v>0.10609015151515151</v>
      </c>
      <c r="AA89" s="58">
        <f>IFERROR(VLOOKUP(N89,'[1]Valuation Sheet'!$B:$W,21,FALSE),"")</f>
        <v>1.1997936152820934</v>
      </c>
      <c r="AB89" s="59">
        <f>IFERROR(VLOOKUP(N89,'[1]Valuation Sheet'!$B:$W,17,FALSE),"")</f>
        <v>0.23995872305641863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66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15</v>
      </c>
      <c r="J90" s="28">
        <f t="shared" si="17"/>
        <v>16</v>
      </c>
      <c r="K90" s="28">
        <f t="shared" si="18"/>
        <v>18</v>
      </c>
      <c r="L90" s="28">
        <f t="shared" si="19"/>
        <v>11</v>
      </c>
      <c r="M90" s="28"/>
      <c r="N90" s="33" t="s">
        <v>103</v>
      </c>
      <c r="O90" s="55" t="str">
        <f>IFERROR(VLOOKUP(N90,'[1]Valuation Sheet'!$B:$W,7,FALSE),"")</f>
        <v>1.62</v>
      </c>
      <c r="P90" s="51">
        <f>IFERROR(VLOOKUP(N90,'[1]Price List'!$B:$Y,MATCH("CLOSE",'[1]Price List'!$6:$6,0)-1,FALSE)/VLOOKUP(N90,'[1]Price List'!$B:$D,MATCH("PCLOSE",'[1]Price List'!$6:$6,0)-1,FALSE)-1,"")</f>
        <v>-9.9999999999999978E-2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3.4009471196044361</v>
      </c>
      <c r="Y90" s="51">
        <f t="shared" si="21"/>
        <v>0.26709703839348514</v>
      </c>
      <c r="Z90" s="52">
        <f t="shared" si="13"/>
        <v>9.2592592592592587E-2</v>
      </c>
      <c r="AA90" s="58">
        <f>IFERROR(VLOOKUP(N90,'[1]Valuation Sheet'!$B:$W,21,FALSE),"")</f>
        <v>2.9289808977080161</v>
      </c>
      <c r="AB90" s="59">
        <f>IFERROR(VLOOKUP(N90,'[1]Valuation Sheet'!$B:$W,17,FALSE),"")</f>
        <v>0.58579617954160335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53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33.5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60</v>
      </c>
      <c r="L92" s="28">
        <f t="shared" si="19"/>
        <v>5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2019-08-14T13:39:50Z</dcterms:modified>
</cp:coreProperties>
</file>