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E0F92CE4-599E-4C85-A3B8-3278AA5CA9DC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M6" i="2" s="1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<sst xmlns="http://schemas.openxmlformats.org/spreadsheetml/2006/main" count="138" uniqueCount="115">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</sst>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-9.4559626195171692E-2</v>
          </cell>
          <cell r="H6" t="str">
            <v>55.80</v>
          </cell>
          <cell r="I6" t="str">
            <v>OVERPRICED</v>
          </cell>
          <cell r="J6">
            <v>8.3315109355121777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-1.4138926682601971E-3</v>
          </cell>
          <cell r="O6">
            <v>55.721104789111081</v>
          </cell>
          <cell r="P6">
            <v>-2.8277853365200611E-3</v>
          </cell>
          <cell r="Q6">
            <v>55.642209578222179</v>
          </cell>
          <cell r="R6">
            <v>-5.6555706730402333E-3</v>
          </cell>
          <cell r="S6">
            <v>55.484419156444353</v>
          </cell>
          <cell r="T6">
            <v>-1.1311141346080467E-2</v>
          </cell>
          <cell r="U6">
            <v>55.16883831288871</v>
          </cell>
          <cell r="V6">
            <v>-2.8277853365201056E-2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3.140016932830645E-2</v>
          </cell>
          <cell r="H10" t="str">
            <v>2.35</v>
          </cell>
          <cell r="I10" t="str">
            <v>FAIRLY PRICED</v>
          </cell>
          <cell r="J10">
            <v>4.9038578092801028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5.6627405213666382E-2</v>
          </cell>
          <cell r="O10">
            <v>2.4830744022521163</v>
          </cell>
          <cell r="P10">
            <v>0.11325481042733299</v>
          </cell>
          <cell r="Q10">
            <v>2.6161488045042325</v>
          </cell>
          <cell r="R10">
            <v>0.22650962085466597</v>
          </cell>
          <cell r="S10">
            <v>2.8822976090084653</v>
          </cell>
          <cell r="T10">
            <v>0.45301924170933194</v>
          </cell>
          <cell r="U10">
            <v>3.4145952180169301</v>
          </cell>
          <cell r="V10">
            <v>1.1325481042733299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0.21569044366386247</v>
          </cell>
          <cell r="H12" t="str">
            <v>6.50</v>
          </cell>
          <cell r="I12" t="str">
            <v>UNDERPRICED</v>
          </cell>
          <cell r="J12">
            <v>2.3153853214363993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0.14154693580672961</v>
          </cell>
          <cell r="O12">
            <v>7.4200550827437421</v>
          </cell>
          <cell r="P12">
            <v>0.28309387161345922</v>
          </cell>
          <cell r="Q12">
            <v>8.3401101654874843</v>
          </cell>
          <cell r="R12">
            <v>0.56618774322691845</v>
          </cell>
          <cell r="S12">
            <v>10.18022033097497</v>
          </cell>
          <cell r="T12">
            <v>1.1323754864538369</v>
          </cell>
          <cell r="U12">
            <v>13.860440661949941</v>
          </cell>
          <cell r="V12">
            <v>2.8309387161345914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8.3872508184042877E-2</v>
          </cell>
          <cell r="H13" t="str">
            <v>9.00</v>
          </cell>
          <cell r="I13" t="str">
            <v>UNDERPRICED</v>
          </cell>
          <cell r="J13">
            <v>4.4119669245867872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8.0806252419872937E-2</v>
          </cell>
          <cell r="O13">
            <v>9.727256271778856</v>
          </cell>
          <cell r="P13">
            <v>0.16161250483974587</v>
          </cell>
          <cell r="Q13">
            <v>10.454512543557712</v>
          </cell>
          <cell r="R13">
            <v>0.32322500967949175</v>
          </cell>
          <cell r="S13">
            <v>11.909025087115426</v>
          </cell>
          <cell r="T13">
            <v>0.6464500193589835</v>
          </cell>
          <cell r="U13">
            <v>14.818050174230851</v>
          </cell>
          <cell r="V13">
            <v>1.6161250483974587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0.15428224511434735</v>
          </cell>
          <cell r="H14" t="str">
            <v>5.65</v>
          </cell>
          <cell r="I14" t="str">
            <v>UNDERPRICED</v>
          </cell>
          <cell r="J14">
            <v>3.3064648580328759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0.11325051368574757</v>
          </cell>
          <cell r="O14">
            <v>6.289865402324474</v>
          </cell>
          <cell r="P14">
            <v>0.22650102737149536</v>
          </cell>
          <cell r="Q14">
            <v>6.9297308046489494</v>
          </cell>
          <cell r="R14">
            <v>0.45300205474299071</v>
          </cell>
          <cell r="S14">
            <v>8.2094616092978985</v>
          </cell>
          <cell r="T14">
            <v>0.90600410948598165</v>
          </cell>
          <cell r="U14">
            <v>10.768923218595797</v>
          </cell>
          <cell r="V14">
            <v>2.2650102737149536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0.3583645172453056</v>
          </cell>
          <cell r="H16" t="str">
            <v>1.54</v>
          </cell>
          <cell r="I16" t="str">
            <v>UNDERPRICED</v>
          </cell>
          <cell r="J16">
            <v>2.2460753720886362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0.20729004352100744</v>
          </cell>
          <cell r="O16">
            <v>1.8592266670223514</v>
          </cell>
          <cell r="P16">
            <v>0.41458008704201466</v>
          </cell>
          <cell r="Q16">
            <v>2.1784533340447028</v>
          </cell>
          <cell r="R16">
            <v>0.82916017408402998</v>
          </cell>
          <cell r="S16">
            <v>2.8169066680894064</v>
          </cell>
          <cell r="T16">
            <v>1.65832034816806</v>
          </cell>
          <cell r="U16">
            <v>4.0938133361788127</v>
          </cell>
          <cell r="V16">
            <v>4.1458008704201497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-5.5832748629925932E-2</v>
          </cell>
          <cell r="H17" t="str">
            <v>29.05</v>
          </cell>
          <cell r="I17" t="str">
            <v>OVERPRICED</v>
          </cell>
          <cell r="J17">
            <v>5.4369274781249981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1.6431152470625987E-2</v>
          </cell>
          <cell r="O17">
            <v>29.527324979271686</v>
          </cell>
          <cell r="P17">
            <v>3.2862304941251974E-2</v>
          </cell>
          <cell r="Q17">
            <v>30.004649958543371</v>
          </cell>
          <cell r="R17">
            <v>6.572460988250417E-2</v>
          </cell>
          <cell r="S17">
            <v>30.959299917086746</v>
          </cell>
          <cell r="T17">
            <v>0.13144921976500812</v>
          </cell>
          <cell r="U17">
            <v>32.868599834173487</v>
          </cell>
          <cell r="V17">
            <v>0.32862304941252041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-9.6509296008566836E-2</v>
          </cell>
          <cell r="H18" t="str">
            <v>38.00</v>
          </cell>
          <cell r="I18" t="str">
            <v>OVERPRICED</v>
          </cell>
          <cell r="J18">
            <v>7.7424067526776321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-2.3122854128686532E-3</v>
          </cell>
          <cell r="O18">
            <v>37.912133154310993</v>
          </cell>
          <cell r="P18">
            <v>-4.6245708257371954E-3</v>
          </cell>
          <cell r="Q18">
            <v>37.824266308621986</v>
          </cell>
          <cell r="R18">
            <v>-9.2491416514743907E-3</v>
          </cell>
          <cell r="S18">
            <v>37.648532617243973</v>
          </cell>
          <cell r="T18">
            <v>-1.8498283302948781E-2</v>
          </cell>
          <cell r="U18">
            <v>37.297065234487945</v>
          </cell>
          <cell r="V18">
            <v>-4.6245708257372065E-2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-4.4015880055708889E-3</v>
          </cell>
          <cell r="H19" t="str">
            <v>2.34</v>
          </cell>
          <cell r="I19" t="str">
            <v>FAIRLY PRICED</v>
          </cell>
          <cell r="J19">
            <v>6.0244180939013692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4.0130232814520328E-2</v>
          </cell>
          <cell r="O19">
            <v>2.4339047447859774</v>
          </cell>
          <cell r="P19">
            <v>8.0260465629040656E-2</v>
          </cell>
          <cell r="Q19">
            <v>2.5278094895719549</v>
          </cell>
          <cell r="R19">
            <v>0.16052093125808109</v>
          </cell>
          <cell r="S19">
            <v>2.7156189791439096</v>
          </cell>
          <cell r="T19">
            <v>0.32104186251616218</v>
          </cell>
          <cell r="U19">
            <v>3.0912379582878193</v>
          </cell>
          <cell r="V19">
            <v>0.80260465629040567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0.20900295502288707</v>
          </cell>
          <cell r="H20" t="str">
            <v>5.95</v>
          </cell>
          <cell r="I20" t="str">
            <v>UNDERPRICED</v>
          </cell>
          <cell r="J20">
            <v>2.3646829620092311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0.1384653928534425</v>
          </cell>
          <cell r="O20">
            <v>6.7738690874779834</v>
          </cell>
          <cell r="P20">
            <v>0.27693078570688501</v>
          </cell>
          <cell r="Q20">
            <v>7.5977381749559658</v>
          </cell>
          <cell r="R20">
            <v>0.55386157141377002</v>
          </cell>
          <cell r="S20">
            <v>9.2454763499119323</v>
          </cell>
          <cell r="T20">
            <v>1.10772314282754</v>
          </cell>
          <cell r="U20">
            <v>12.540952699823864</v>
          </cell>
          <cell r="V20">
            <v>2.7693078570688501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-4.3394162225528297E-2</v>
          </cell>
          <cell r="H21" t="str">
            <v>6.45</v>
          </cell>
          <cell r="I21" t="str">
            <v>FAIRLY PRICED</v>
          </cell>
          <cell r="J21">
            <v>7.8322323456844458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2.2162756715673915E-2</v>
          </cell>
          <cell r="O21">
            <v>6.5929497808160971</v>
          </cell>
          <cell r="P21">
            <v>4.4325513431347607E-2</v>
          </cell>
          <cell r="Q21">
            <v>6.7358995616321922</v>
          </cell>
          <cell r="R21">
            <v>8.8651026862695437E-2</v>
          </cell>
          <cell r="S21">
            <v>7.0217991232643859</v>
          </cell>
          <cell r="T21">
            <v>0.17730205372539087</v>
          </cell>
          <cell r="U21">
            <v>7.5935982465287717</v>
          </cell>
          <cell r="V21">
            <v>0.44325513431347696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3.7835272678080178E-2</v>
          </cell>
          <cell r="H22" t="str">
            <v>0.60</v>
          </cell>
          <cell r="I22" t="str">
            <v>FAIRLY PRICED</v>
          </cell>
          <cell r="J22">
            <v>6.9586887320444397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5.9592650980166528E-2</v>
          </cell>
          <cell r="O22">
            <v>0.63575559058809994</v>
          </cell>
          <cell r="P22">
            <v>0.11918530196033306</v>
          </cell>
          <cell r="Q22">
            <v>0.67151118117619979</v>
          </cell>
          <cell r="R22">
            <v>0.23837060392066611</v>
          </cell>
          <cell r="S22">
            <v>0.7430223623523996</v>
          </cell>
          <cell r="T22">
            <v>0.476741207841332</v>
          </cell>
          <cell r="U22">
            <v>0.88604472470479922</v>
          </cell>
          <cell r="V22">
            <v>1.1918530196033301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6.9038635040786556E-2</v>
          </cell>
          <cell r="H23" t="str">
            <v>18.40</v>
          </cell>
          <cell r="I23" t="str">
            <v>UNDERPRICED</v>
          </cell>
          <cell r="J23">
            <v>3.2606600568012167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7.397091860345717E-2</v>
          </cell>
          <cell r="O23">
            <v>19.761064902303609</v>
          </cell>
          <cell r="P23">
            <v>0.14794183720691434</v>
          </cell>
          <cell r="Q23">
            <v>21.122129804607223</v>
          </cell>
          <cell r="R23">
            <v>0.29588367441382868</v>
          </cell>
          <cell r="S23">
            <v>23.844259609214447</v>
          </cell>
          <cell r="T23">
            <v>0.59176734882765736</v>
          </cell>
          <cell r="U23">
            <v>29.288519218428892</v>
          </cell>
          <cell r="V23">
            <v>1.479418372069143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-0.16915219664041439</v>
          </cell>
          <cell r="H27" t="str">
            <v>15.30</v>
          </cell>
          <cell r="I27" t="str">
            <v>OVERPRICED</v>
          </cell>
          <cell r="J27">
            <v>47.68471573177623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-3.5785571210592559E-2</v>
          </cell>
          <cell r="O27">
            <v>14.752480760477935</v>
          </cell>
          <cell r="P27">
            <v>-7.1571142421185119E-2</v>
          </cell>
          <cell r="Q27">
            <v>14.204961520955868</v>
          </cell>
          <cell r="R27">
            <v>-0.14314228484237024</v>
          </cell>
          <cell r="S27">
            <v>13.109923041911737</v>
          </cell>
          <cell r="T27">
            <v>-0.28628456968474048</v>
          </cell>
          <cell r="U27">
            <v>10.919846083823471</v>
          </cell>
          <cell r="V27">
            <v>-0.71571142421185108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-0.12009590935216456</v>
          </cell>
          <cell r="H28" t="str">
            <v>56.10</v>
          </cell>
          <cell r="I28" t="str">
            <v>OVERPRICED</v>
          </cell>
          <cell r="J28">
            <v>10.520760993179477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-1.3180814100233862E-2</v>
          </cell>
          <cell r="O28">
            <v>55.360556328976884</v>
          </cell>
          <cell r="P28">
            <v>-2.6361628200467613E-2</v>
          </cell>
          <cell r="Q28">
            <v>54.621112657953766</v>
          </cell>
          <cell r="R28">
            <v>-5.2723256400935226E-2</v>
          </cell>
          <cell r="S28">
            <v>53.142225315907538</v>
          </cell>
          <cell r="T28">
            <v>-0.10544651280187045</v>
          </cell>
          <cell r="U28">
            <v>50.184450631815068</v>
          </cell>
          <cell r="V28">
            <v>-0.26361628200467624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-3.5256479253408711E-2</v>
          </cell>
          <cell r="H30" t="str">
            <v>12.00</v>
          </cell>
          <cell r="I30" t="str">
            <v>FAIRLY PRICED</v>
          </cell>
          <cell r="J30">
            <v>49.395312108408838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2.591253798112092E-2</v>
          </cell>
          <cell r="O30">
            <v>12.310950455773451</v>
          </cell>
          <cell r="P30">
            <v>5.182507596224184E-2</v>
          </cell>
          <cell r="Q30">
            <v>12.621900911546902</v>
          </cell>
          <cell r="R30">
            <v>0.10365015192448346</v>
          </cell>
          <cell r="S30">
            <v>13.243801823093801</v>
          </cell>
          <cell r="T30">
            <v>0.20730030384896692</v>
          </cell>
          <cell r="U30">
            <v>14.487603646187603</v>
          </cell>
          <cell r="V30">
            <v>0.51825075962241729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-0.12029915127063026</v>
          </cell>
          <cell r="H32" t="str">
            <v>13.10</v>
          </cell>
          <cell r="I32" t="str">
            <v>OVERPRICED</v>
          </cell>
          <cell r="J32">
            <v>15.995194148999319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-1.3274466401610896E-2</v>
          </cell>
          <cell r="O32">
            <v>12.926104490138897</v>
          </cell>
          <cell r="P32">
            <v>-2.6548932803221792E-2</v>
          </cell>
          <cell r="Q32">
            <v>12.752208980277794</v>
          </cell>
          <cell r="R32">
            <v>-5.3097865606443584E-2</v>
          </cell>
          <cell r="S32">
            <v>12.404417960555589</v>
          </cell>
          <cell r="T32">
            <v>-0.10619573121288717</v>
          </cell>
          <cell r="U32">
            <v>11.708835921111177</v>
          </cell>
          <cell r="V32">
            <v>-0.26548932803221814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7.0606823135465737E-3</v>
          </cell>
          <cell r="H34" t="str">
            <v>6.30</v>
          </cell>
          <cell r="I34" t="str">
            <v>FAIRLY PRICED</v>
          </cell>
          <cell r="J34">
            <v>5.9170934597095313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4.5411958171648781E-2</v>
          </cell>
          <cell r="O34">
            <v>6.586095336481387</v>
          </cell>
          <cell r="P34">
            <v>9.082391634329734E-2</v>
          </cell>
          <cell r="Q34">
            <v>6.8721906729627733</v>
          </cell>
          <cell r="R34">
            <v>0.18164783268659468</v>
          </cell>
          <cell r="S34">
            <v>7.4443813459255459</v>
          </cell>
          <cell r="T34">
            <v>0.36329566537318936</v>
          </cell>
          <cell r="U34">
            <v>8.5887626918510929</v>
          </cell>
          <cell r="V34">
            <v>0.90823916343297362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0.11343926103956736</v>
          </cell>
          <cell r="H40" t="str">
            <v>0.95</v>
          </cell>
          <cell r="I40" t="str">
            <v>UNDERPRICED</v>
          </cell>
          <cell r="J40">
            <v>4.8805106676757442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9.4430383062169332E-2</v>
          </cell>
          <cell r="O40">
            <v>1.0397088639090608</v>
          </cell>
          <cell r="P40">
            <v>0.18886076612433866</v>
          </cell>
          <cell r="Q40">
            <v>1.1294177278181217</v>
          </cell>
          <cell r="R40">
            <v>0.37772153224867711</v>
          </cell>
          <cell r="S40">
            <v>1.3088354556362432</v>
          </cell>
          <cell r="T40">
            <v>0.75544306449735421</v>
          </cell>
          <cell r="U40">
            <v>1.6676709112724863</v>
          </cell>
          <cell r="V40">
            <v>1.8886076612433857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0.31187758328700166</v>
          </cell>
          <cell r="H41" t="str">
            <v>5.60</v>
          </cell>
          <cell r="I41" t="str">
            <v>UNDERPRICED</v>
          </cell>
          <cell r="J41">
            <v>3.1383098728680356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0.18586922451857868</v>
          </cell>
          <cell r="O41">
            <v>6.6408676573040406</v>
          </cell>
          <cell r="P41">
            <v>0.37173844903715736</v>
          </cell>
          <cell r="Q41">
            <v>7.6817353146080807</v>
          </cell>
          <cell r="R41">
            <v>0.74347689807431494</v>
          </cell>
          <cell r="S41">
            <v>9.7634706292161635</v>
          </cell>
          <cell r="T41">
            <v>1.4869537961486299</v>
          </cell>
          <cell r="U41">
            <v>13.926941258432327</v>
          </cell>
          <cell r="V41">
            <v>3.7173844903715745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18.00</v>
          </cell>
          <cell r="I44" t="str">
            <v>FAIRLY PRICED</v>
          </cell>
          <cell r="J44">
            <v>5.1399362008621132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4.8575575870409171E-2</v>
          </cell>
          <cell r="O44">
            <v>18.874360365667364</v>
          </cell>
          <cell r="P44">
            <v>9.7151151740818564E-2</v>
          </cell>
          <cell r="Q44">
            <v>19.748720731334735</v>
          </cell>
          <cell r="R44">
            <v>0.19430230348163713</v>
          </cell>
          <cell r="S44">
            <v>21.497441462669467</v>
          </cell>
          <cell r="T44">
            <v>0.38860460696327426</v>
          </cell>
          <cell r="U44">
            <v>24.994882925338935</v>
          </cell>
          <cell r="V44">
            <v>0.97151151740818564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-8.1174596926179787E-2</v>
          </cell>
          <cell r="H46" t="str">
            <v>1.49</v>
          </cell>
          <cell r="I46" t="str">
            <v>OVERPRICED</v>
          </cell>
          <cell r="J46">
            <v>7.2666550282728135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4.7538251160630374E-3</v>
          </cell>
          <cell r="O46">
            <v>1.4970831994229339</v>
          </cell>
          <cell r="P46">
            <v>9.5076502321262968E-3</v>
          </cell>
          <cell r="Q46">
            <v>1.5041663988458682</v>
          </cell>
          <cell r="R46">
            <v>1.9015300464252372E-2</v>
          </cell>
          <cell r="S46">
            <v>1.518332797691736</v>
          </cell>
          <cell r="T46">
            <v>3.8030600928504743E-2</v>
          </cell>
          <cell r="U46">
            <v>1.546665595383472</v>
          </cell>
          <cell r="V46">
            <v>9.507650232126208E-2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-0.13362654627798465</v>
          </cell>
          <cell r="H48" t="str">
            <v>10.80</v>
          </cell>
          <cell r="I48" t="str">
            <v>OVERPRICED</v>
          </cell>
          <cell r="J48">
            <v>28.276445264604561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-1.9415626764702876E-2</v>
          </cell>
          <cell r="O48">
            <v>10.590311230941209</v>
          </cell>
          <cell r="P48">
            <v>-3.8831253529405863E-2</v>
          </cell>
          <cell r="Q48">
            <v>10.380622461882417</v>
          </cell>
          <cell r="R48">
            <v>-7.7662507058811503E-2</v>
          </cell>
          <cell r="S48">
            <v>9.9612449237648359</v>
          </cell>
          <cell r="T48">
            <v>-0.15532501411762323</v>
          </cell>
          <cell r="U48">
            <v>9.1224898475296694</v>
          </cell>
          <cell r="V48">
            <v>-0.38831253529405818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-0.17337724019490236</v>
          </cell>
          <cell r="H49" t="str">
            <v>17.85</v>
          </cell>
          <cell r="I49" t="str">
            <v>OVERPRICED</v>
          </cell>
          <cell r="J49">
            <v>726.70590634510586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-3.7732438546245195E-2</v>
          </cell>
          <cell r="O49">
            <v>17.176475971949525</v>
          </cell>
          <cell r="P49">
            <v>-7.5464877092490501E-2</v>
          </cell>
          <cell r="Q49">
            <v>16.502951943899046</v>
          </cell>
          <cell r="R49">
            <v>-0.15092975418498089</v>
          </cell>
          <cell r="S49">
            <v>15.155903887798093</v>
          </cell>
          <cell r="T49">
            <v>-0.30185950836996178</v>
          </cell>
          <cell r="U49">
            <v>12.461807775596183</v>
          </cell>
          <cell r="V49">
            <v>-0.75464877092490457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-4.4859986096786854E-2</v>
          </cell>
          <cell r="H50" t="str">
            <v>11.25</v>
          </cell>
          <cell r="I50" t="str">
            <v>FAIRLY PRICED</v>
          </cell>
          <cell r="J50">
            <v>5.5323559615234617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2.1487316432521775E-2</v>
          </cell>
          <cell r="O50">
            <v>11.491732309865871</v>
          </cell>
          <cell r="P50">
            <v>4.2974632865043549E-2</v>
          </cell>
          <cell r="Q50">
            <v>11.733464619731739</v>
          </cell>
          <cell r="R50">
            <v>8.5949265730087099E-2</v>
          </cell>
          <cell r="S50">
            <v>12.216929239463481</v>
          </cell>
          <cell r="T50">
            <v>0.1718985314601742</v>
          </cell>
          <cell r="U50">
            <v>13.183858478926959</v>
          </cell>
          <cell r="V50">
            <v>0.42974632865043527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0.45020478326808189</v>
          </cell>
          <cell r="H52" t="str">
            <v>0.96</v>
          </cell>
          <cell r="I52" t="str">
            <v>UNDERPRICED</v>
          </cell>
          <cell r="J52">
            <v>4.723877294324752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0.24960932655596402</v>
          </cell>
          <cell r="O52">
            <v>1.1996249534937253</v>
          </cell>
          <cell r="P52">
            <v>0.49921865311192826</v>
          </cell>
          <cell r="Q52">
            <v>1.4392499069874511</v>
          </cell>
          <cell r="R52">
            <v>0.99843730622385651</v>
          </cell>
          <cell r="S52">
            <v>1.9184998139749021</v>
          </cell>
          <cell r="T52">
            <v>1.996874612447713</v>
          </cell>
          <cell r="U52">
            <v>2.8769996279498042</v>
          </cell>
          <cell r="V52">
            <v>4.9921865311192821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-0.11569180006567295</v>
          </cell>
          <cell r="H53" t="str">
            <v>13.50</v>
          </cell>
          <cell r="I53" t="str">
            <v>OVERPRICED</v>
          </cell>
          <cell r="J53">
            <v>9.0215532742752664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-1.1151434662616588E-2</v>
          </cell>
          <cell r="O53">
            <v>13.349455632054676</v>
          </cell>
          <cell r="P53">
            <v>-2.2302869325233177E-2</v>
          </cell>
          <cell r="Q53">
            <v>13.198911264109352</v>
          </cell>
          <cell r="R53">
            <v>-4.4605738650466242E-2</v>
          </cell>
          <cell r="S53">
            <v>12.897822528218706</v>
          </cell>
          <cell r="T53">
            <v>-8.9211477300932596E-2</v>
          </cell>
          <cell r="U53">
            <v>12.29564505643741</v>
          </cell>
          <cell r="V53">
            <v>-0.22302869325233143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-0.17763307964670497</v>
          </cell>
          <cell r="H54" t="str">
            <v>1,260.00</v>
          </cell>
          <cell r="I54" t="str">
            <v>OVERPRICED</v>
          </cell>
          <cell r="J54">
            <v>30.507217990233624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-3.9693496392783856E-2</v>
          </cell>
          <cell r="O54">
            <v>1209.9861945450923</v>
          </cell>
          <cell r="P54">
            <v>-7.9386992785567934E-2</v>
          </cell>
          <cell r="Q54">
            <v>1159.9723890901844</v>
          </cell>
          <cell r="R54">
            <v>-0.15877398557113587</v>
          </cell>
          <cell r="S54">
            <v>1059.9447781803688</v>
          </cell>
          <cell r="T54">
            <v>-0.31754797114227162</v>
          </cell>
          <cell r="U54">
            <v>859.88955636073774</v>
          </cell>
          <cell r="V54">
            <v>-0.793869927855679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</v>
          </cell>
          <cell r="H61" t="e">
            <v>#N/A</v>
          </cell>
          <cell r="I61" t="str">
            <v>FAIRLY PRICED</v>
          </cell>
          <cell r="J61" t="e">
            <v>#N/A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-0.10352376357469442</v>
          </cell>
          <cell r="H68" t="str">
            <v>3.70</v>
          </cell>
          <cell r="I68" t="str">
            <v>OVERPRICED</v>
          </cell>
          <cell r="J68">
            <v>15.307267961926549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-5.544497721540087E-3</v>
          </cell>
          <cell r="O68">
            <v>3.679485358430302</v>
          </cell>
          <cell r="P68">
            <v>-1.1088995443080063E-2</v>
          </cell>
          <cell r="Q68">
            <v>3.6589707168606038</v>
          </cell>
          <cell r="R68">
            <v>-2.2177990886160126E-2</v>
          </cell>
          <cell r="S68">
            <v>3.6179414337212079</v>
          </cell>
          <cell r="T68">
            <v>-4.4355981772320252E-2</v>
          </cell>
          <cell r="U68">
            <v>3.5358828674424152</v>
          </cell>
          <cell r="V68">
            <v>-0.11088995443080074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0.60310995058223116</v>
          </cell>
          <cell r="H70" t="str">
            <v>0.62</v>
          </cell>
          <cell r="I70" t="str">
            <v>UNDERPRICED</v>
          </cell>
          <cell r="J70">
            <v>0.91580490690019023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0.32006684299510546</v>
          </cell>
          <cell r="O70">
            <v>0.81844144265696539</v>
          </cell>
          <cell r="P70">
            <v>0.64013368599021114</v>
          </cell>
          <cell r="Q70">
            <v>1.0168828853139309</v>
          </cell>
          <cell r="R70">
            <v>1.2802673719804223</v>
          </cell>
          <cell r="S70">
            <v>1.4137657706278619</v>
          </cell>
          <cell r="T70">
            <v>2.5605347439608446</v>
          </cell>
          <cell r="U70">
            <v>2.2075315412557237</v>
          </cell>
          <cell r="V70">
            <v>6.401336859902111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0.11509558006689939</v>
          </cell>
          <cell r="H72" t="str">
            <v>0.47</v>
          </cell>
          <cell r="I72" t="str">
            <v>UNDERPRICED</v>
          </cell>
          <cell r="J72">
            <v>3.8125523717708107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9.5193602037345837E-2</v>
          </cell>
          <cell r="O72">
            <v>0.51474099295755249</v>
          </cell>
          <cell r="P72">
            <v>0.19038720407469167</v>
          </cell>
          <cell r="Q72">
            <v>0.55948198591510501</v>
          </cell>
          <cell r="R72">
            <v>0.38077440814938335</v>
          </cell>
          <cell r="S72">
            <v>0.64896397183021015</v>
          </cell>
          <cell r="T72">
            <v>0.76154881629876692</v>
          </cell>
          <cell r="U72">
            <v>0.82792794366042044</v>
          </cell>
          <cell r="V72">
            <v>1.9038720407469172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-4.079630288227596E-2</v>
          </cell>
          <cell r="H76" t="str">
            <v>2.08</v>
          </cell>
          <cell r="I76" t="str">
            <v>FAIRLY PRICED</v>
          </cell>
          <cell r="J76">
            <v>5.7954758230618539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2.3359830173680152E-2</v>
          </cell>
          <cell r="O76">
            <v>2.1285884467612548</v>
          </cell>
          <cell r="P76">
            <v>4.6719660347360303E-2</v>
          </cell>
          <cell r="Q76">
            <v>2.1771768935225095</v>
          </cell>
          <cell r="R76">
            <v>9.3439320694720607E-2</v>
          </cell>
          <cell r="S76">
            <v>2.274353787045019</v>
          </cell>
          <cell r="T76">
            <v>0.18687864138944121</v>
          </cell>
          <cell r="U76">
            <v>2.4687075740900379</v>
          </cell>
          <cell r="V76">
            <v>0.46719660347360281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9.2477128448489057E-2</v>
          </cell>
          <cell r="H80" t="str">
            <v>0.22</v>
          </cell>
          <cell r="I80" t="str">
            <v>UNDERPRICED</v>
          </cell>
          <cell r="J80">
            <v>4.8770276578266305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8.4771194771946723E-2</v>
          </cell>
          <cell r="O80">
            <v>0.23864966284982828</v>
          </cell>
          <cell r="P80">
            <v>0.16954238954389345</v>
          </cell>
          <cell r="Q80">
            <v>0.25729932569965658</v>
          </cell>
          <cell r="R80">
            <v>0.33908477908778667</v>
          </cell>
          <cell r="S80">
            <v>0.29459865139931307</v>
          </cell>
          <cell r="T80">
            <v>0.67816955817557334</v>
          </cell>
          <cell r="U80">
            <v>0.36919730279862611</v>
          </cell>
          <cell r="V80">
            <v>1.6954238954389331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0.36</v>
          </cell>
          <cell r="I83" t="str">
            <v>FAIRLY PRICED</v>
          </cell>
          <cell r="J83">
            <v>4.645182208173674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9.50383932528438E-2</v>
          </cell>
          <cell r="O83">
            <v>0.39421382157102375</v>
          </cell>
          <cell r="P83">
            <v>0.1900767865056876</v>
          </cell>
          <cell r="Q83">
            <v>0.42842764314204751</v>
          </cell>
          <cell r="R83">
            <v>0.38015357301137498</v>
          </cell>
          <cell r="S83">
            <v>0.49685528628409498</v>
          </cell>
          <cell r="T83">
            <v>0.76030714602274996</v>
          </cell>
          <cell r="U83">
            <v>0.63371057256818997</v>
          </cell>
          <cell r="V83">
            <v>1.9007678650568747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-1.020122313317664E-2</v>
          </cell>
          <cell r="H85" t="str">
            <v>20.25</v>
          </cell>
          <cell r="I85" t="str">
            <v>FAIRLY PRICED</v>
          </cell>
          <cell r="J85">
            <v>5.6399382176057289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3.7457805881395467E-2</v>
          </cell>
          <cell r="O85">
            <v>21.008520569098259</v>
          </cell>
          <cell r="P85">
            <v>7.4915611762790713E-2</v>
          </cell>
          <cell r="Q85">
            <v>21.767041138196511</v>
          </cell>
          <cell r="R85">
            <v>0.14983122352558143</v>
          </cell>
          <cell r="S85">
            <v>23.284082276393026</v>
          </cell>
          <cell r="T85">
            <v>0.29966244705116285</v>
          </cell>
          <cell r="U85">
            <v>26.318164552786047</v>
          </cell>
          <cell r="V85">
            <v>0.74915611762790735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0.2440809046548405</v>
          </cell>
          <cell r="H86" t="str">
            <v>3.35</v>
          </cell>
          <cell r="I86" t="str">
            <v>UNDERPRICED</v>
          </cell>
          <cell r="J86">
            <v>2.3683126641177799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0.15462904027136748</v>
          </cell>
          <cell r="O86">
            <v>3.8680072849090812</v>
          </cell>
          <cell r="P86">
            <v>0.30925808054273474</v>
          </cell>
          <cell r="Q86">
            <v>4.3860145698181618</v>
          </cell>
          <cell r="R86">
            <v>0.61851616108546992</v>
          </cell>
          <cell r="S86">
            <v>5.422029139636324</v>
          </cell>
          <cell r="T86">
            <v>1.2370323221709398</v>
          </cell>
          <cell r="U86">
            <v>7.4940582792726484</v>
          </cell>
          <cell r="V86">
            <v>3.0925808054273487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0.11705457378798041</v>
          </cell>
          <cell r="H87" t="str">
            <v>20.15</v>
          </cell>
          <cell r="I87" t="str">
            <v>UNDERPRICED</v>
          </cell>
          <cell r="J87">
            <v>3.857993840782354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9.6096291166377412E-2</v>
          </cell>
          <cell r="O87">
            <v>22.086340267002502</v>
          </cell>
          <cell r="P87">
            <v>0.19219258233275505</v>
          </cell>
          <cell r="Q87">
            <v>24.022680534005012</v>
          </cell>
          <cell r="R87">
            <v>0.38438516466550987</v>
          </cell>
          <cell r="S87">
            <v>27.895361068010022</v>
          </cell>
          <cell r="T87">
            <v>0.76877032933101974</v>
          </cell>
          <cell r="U87">
            <v>35.640722136020045</v>
          </cell>
          <cell r="V87">
            <v>1.9219258233275496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-1.0942204598027905E-2</v>
          </cell>
          <cell r="H91" t="str">
            <v>480.00</v>
          </cell>
          <cell r="I91" t="str">
            <v>FAIRLY PRICED</v>
          </cell>
          <cell r="J91">
            <v>8.6728621340277101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3.711636736327395E-2</v>
          </cell>
          <cell r="O91">
            <v>497.81585633437152</v>
          </cell>
          <cell r="P91">
            <v>7.42327347265479E-2</v>
          </cell>
          <cell r="Q91">
            <v>515.63171266874303</v>
          </cell>
          <cell r="R91">
            <v>0.14846546945309558</v>
          </cell>
          <cell r="S91">
            <v>551.26342533748584</v>
          </cell>
          <cell r="T91">
            <v>0.29693093890619116</v>
          </cell>
          <cell r="U91">
            <v>622.5268506749718</v>
          </cell>
          <cell r="V91">
            <v>0.74232734726547789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-2.3556454063729436E-2</v>
          </cell>
          <cell r="H92" t="str">
            <v>129.90</v>
          </cell>
          <cell r="I92" t="str">
            <v>FAIRLY PRICED</v>
          </cell>
          <cell r="J92">
            <v>4.3132135237876064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3.1303818940557226E-2</v>
          </cell>
          <cell r="O92">
            <v>133.96636608037838</v>
          </cell>
          <cell r="P92">
            <v>6.2607637881114453E-2</v>
          </cell>
          <cell r="Q92">
            <v>138.03273216075678</v>
          </cell>
          <cell r="R92">
            <v>0.12521527576222868</v>
          </cell>
          <cell r="S92">
            <v>146.16546432151353</v>
          </cell>
          <cell r="T92">
            <v>0.25043055152445737</v>
          </cell>
          <cell r="U92">
            <v>162.43092864302702</v>
          </cell>
          <cell r="V92">
            <v>0.62607637881114342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0.54290006743197217</v>
          </cell>
          <cell r="H97" t="str">
            <v>4.55</v>
          </cell>
          <cell r="I97" t="str">
            <v>UNDERPRICED</v>
          </cell>
          <cell r="J97">
            <v>2.0905177795804817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0.29232259532594518</v>
          </cell>
          <cell r="O97">
            <v>5.8800678087330507</v>
          </cell>
          <cell r="P97">
            <v>0.58464519065189036</v>
          </cell>
          <cell r="Q97">
            <v>7.2101356174661007</v>
          </cell>
          <cell r="R97">
            <v>1.1692903813037807</v>
          </cell>
          <cell r="S97">
            <v>9.8702712349322024</v>
          </cell>
          <cell r="T97">
            <v>2.3385807626075614</v>
          </cell>
          <cell r="U97">
            <v>15.190542469864404</v>
          </cell>
          <cell r="V97">
            <v>5.8464519065189036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-0.168654122626059</v>
          </cell>
          <cell r="H99" t="str">
            <v>126.00</v>
          </cell>
          <cell r="I99" t="str">
            <v>OVERPRICED</v>
          </cell>
          <cell r="J99">
            <v>21.922172352427953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-3.5556062563692148E-2</v>
          </cell>
          <cell r="O99">
            <v>121.51993611697479</v>
          </cell>
          <cell r="P99">
            <v>-7.1112125127384185E-2</v>
          </cell>
          <cell r="Q99">
            <v>117.03987223394959</v>
          </cell>
          <cell r="R99">
            <v>-0.14222425025476848</v>
          </cell>
          <cell r="S99">
            <v>108.07974446789918</v>
          </cell>
          <cell r="T99">
            <v>-0.28444850050953696</v>
          </cell>
          <cell r="U99">
            <v>90.159488935798336</v>
          </cell>
          <cell r="V99">
            <v>-0.71112125127384229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28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53228.177999999993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3807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231075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222570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202835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44613.8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854941.5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389120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67368.599999999991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203490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187824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23142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577760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131580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448800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157680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211041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1825.866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38617.5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16127.999999999998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23760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20304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89250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135000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7612.7999999999993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35775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998751.6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 t="e">
            <v>#N/A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4625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4296.6000000000004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2020.9999999999998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10982.4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1834.8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4816.8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14052.487500000001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4355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26194.999999999996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282451.20000000001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44103.648000000001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1839.3374999999999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2564668.6568999998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22/07/2019 14:39:51.051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>
            <v>0</v>
          </cell>
          <cell r="G6" t="str">
            <v>OOPEN</v>
          </cell>
          <cell r="H6">
            <v>0</v>
          </cell>
          <cell r="I6">
            <v>0</v>
          </cell>
          <cell r="J6" t="str">
            <v>OPEN</v>
          </cell>
          <cell r="K6">
            <v>0</v>
          </cell>
          <cell r="L6">
            <v>0</v>
          </cell>
          <cell r="M6" t="str">
            <v>HIGH</v>
          </cell>
          <cell r="N6">
            <v>0</v>
          </cell>
          <cell r="O6">
            <v>0</v>
          </cell>
          <cell r="P6" t="str">
            <v>LOW</v>
          </cell>
          <cell r="Q6">
            <v>0</v>
          </cell>
          <cell r="R6">
            <v>0</v>
          </cell>
          <cell r="S6" t="str">
            <v>%SPREAD</v>
          </cell>
          <cell r="T6" t="str">
            <v>OCLOSE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CLOSE</v>
          </cell>
        </row>
        <row r="7">
          <cell r="B7" t="str">
            <v>ABBEYBDS</v>
          </cell>
          <cell r="C7">
            <v>0</v>
          </cell>
          <cell r="D7" t="str">
            <v>0.99</v>
          </cell>
          <cell r="E7">
            <v>0</v>
          </cell>
          <cell r="F7">
            <v>0</v>
          </cell>
          <cell r="G7" t="str">
            <v>-</v>
          </cell>
          <cell r="H7">
            <v>0</v>
          </cell>
          <cell r="I7">
            <v>0</v>
          </cell>
          <cell r="J7" t="str">
            <v>0.99</v>
          </cell>
          <cell r="K7">
            <v>0</v>
          </cell>
          <cell r="L7">
            <v>0</v>
          </cell>
          <cell r="M7" t="str">
            <v>-</v>
          </cell>
          <cell r="N7">
            <v>0</v>
          </cell>
          <cell r="O7">
            <v>0</v>
          </cell>
          <cell r="P7" t="str">
            <v>-</v>
          </cell>
          <cell r="Q7">
            <v>0</v>
          </cell>
          <cell r="R7">
            <v>0</v>
          </cell>
          <cell r="S7" t="str">
            <v>-</v>
          </cell>
          <cell r="T7" t="str">
            <v>-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0.99</v>
          </cell>
        </row>
        <row r="8">
          <cell r="B8" t="str">
            <v>ABCTRANS</v>
          </cell>
          <cell r="C8">
            <v>0</v>
          </cell>
          <cell r="D8" t="str">
            <v>0.30</v>
          </cell>
          <cell r="E8">
            <v>0</v>
          </cell>
          <cell r="F8">
            <v>0</v>
          </cell>
          <cell r="G8" t="str">
            <v>-</v>
          </cell>
          <cell r="H8">
            <v>0</v>
          </cell>
          <cell r="I8">
            <v>0</v>
          </cell>
          <cell r="J8" t="str">
            <v>0.30</v>
          </cell>
          <cell r="K8">
            <v>0</v>
          </cell>
          <cell r="L8">
            <v>0</v>
          </cell>
          <cell r="M8" t="str">
            <v>-</v>
          </cell>
          <cell r="N8">
            <v>0</v>
          </cell>
          <cell r="O8">
            <v>0</v>
          </cell>
          <cell r="P8" t="str">
            <v>-</v>
          </cell>
          <cell r="Q8">
            <v>0</v>
          </cell>
          <cell r="R8">
            <v>0</v>
          </cell>
          <cell r="S8" t="str">
            <v>-</v>
          </cell>
          <cell r="T8" t="str">
            <v>-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0.30</v>
          </cell>
        </row>
        <row r="9">
          <cell r="B9" t="str">
            <v>ACADEMY</v>
          </cell>
          <cell r="C9">
            <v>0</v>
          </cell>
          <cell r="D9" t="str">
            <v>0.40</v>
          </cell>
          <cell r="E9">
            <v>0</v>
          </cell>
          <cell r="F9">
            <v>0</v>
          </cell>
          <cell r="G9" t="str">
            <v>-</v>
          </cell>
          <cell r="H9">
            <v>0</v>
          </cell>
          <cell r="I9">
            <v>0</v>
          </cell>
          <cell r="J9" t="str">
            <v>0.40</v>
          </cell>
          <cell r="K9">
            <v>0</v>
          </cell>
          <cell r="L9">
            <v>0</v>
          </cell>
          <cell r="M9" t="str">
            <v>-</v>
          </cell>
          <cell r="N9">
            <v>0</v>
          </cell>
          <cell r="O9">
            <v>0</v>
          </cell>
          <cell r="P9" t="str">
            <v>-</v>
          </cell>
          <cell r="Q9">
            <v>0</v>
          </cell>
          <cell r="R9">
            <v>0</v>
          </cell>
          <cell r="S9" t="str">
            <v>-</v>
          </cell>
          <cell r="T9" t="str">
            <v>-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0.40</v>
          </cell>
        </row>
        <row r="10">
          <cell r="B10" t="str">
            <v>ACCESS</v>
          </cell>
          <cell r="C10">
            <v>0</v>
          </cell>
          <cell r="D10" t="str">
            <v>6.40</v>
          </cell>
          <cell r="E10">
            <v>0</v>
          </cell>
          <cell r="F10">
            <v>0</v>
          </cell>
          <cell r="G10" t="str">
            <v>-</v>
          </cell>
          <cell r="H10">
            <v>0</v>
          </cell>
          <cell r="I10">
            <v>0</v>
          </cell>
          <cell r="J10" t="str">
            <v>6.40</v>
          </cell>
          <cell r="K10">
            <v>0</v>
          </cell>
          <cell r="L10">
            <v>0</v>
          </cell>
          <cell r="M10" t="str">
            <v>6.80</v>
          </cell>
          <cell r="N10">
            <v>0</v>
          </cell>
          <cell r="O10">
            <v>0</v>
          </cell>
          <cell r="P10" t="str">
            <v>6.35</v>
          </cell>
          <cell r="Q10">
            <v>0</v>
          </cell>
          <cell r="R10">
            <v>0</v>
          </cell>
          <cell r="S10" t="str">
            <v>6.62</v>
          </cell>
          <cell r="T10" t="str">
            <v>-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6.50</v>
          </cell>
        </row>
        <row r="11">
          <cell r="B11" t="str">
            <v>AFRIPRUD</v>
          </cell>
          <cell r="C11">
            <v>0</v>
          </cell>
          <cell r="D11" t="str">
            <v>3.40</v>
          </cell>
          <cell r="E11">
            <v>0</v>
          </cell>
          <cell r="F11">
            <v>0</v>
          </cell>
          <cell r="G11" t="str">
            <v>-</v>
          </cell>
          <cell r="H11">
            <v>0</v>
          </cell>
          <cell r="I11">
            <v>0</v>
          </cell>
          <cell r="J11" t="str">
            <v>3.40</v>
          </cell>
          <cell r="K11">
            <v>0</v>
          </cell>
          <cell r="L11">
            <v>0</v>
          </cell>
          <cell r="M11" t="str">
            <v>3.70</v>
          </cell>
          <cell r="N11">
            <v>0</v>
          </cell>
          <cell r="O11">
            <v>0</v>
          </cell>
          <cell r="P11" t="str">
            <v>3.40</v>
          </cell>
          <cell r="Q11">
            <v>0</v>
          </cell>
          <cell r="R11">
            <v>0</v>
          </cell>
          <cell r="S11" t="str">
            <v>8.11</v>
          </cell>
          <cell r="T11" t="str">
            <v>-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3.70</v>
          </cell>
        </row>
        <row r="12">
          <cell r="B12" t="str">
            <v>AGLEVENT</v>
          </cell>
          <cell r="C12">
            <v>0</v>
          </cell>
          <cell r="D12" t="str">
            <v>0.32</v>
          </cell>
          <cell r="E12">
            <v>0</v>
          </cell>
          <cell r="F12">
            <v>0</v>
          </cell>
          <cell r="G12" t="str">
            <v>-</v>
          </cell>
          <cell r="H12">
            <v>0</v>
          </cell>
          <cell r="I12">
            <v>0</v>
          </cell>
          <cell r="J12" t="str">
            <v>0.32</v>
          </cell>
          <cell r="K12">
            <v>0</v>
          </cell>
          <cell r="L12">
            <v>0</v>
          </cell>
          <cell r="M12" t="str">
            <v>-</v>
          </cell>
          <cell r="N12">
            <v>0</v>
          </cell>
          <cell r="O12">
            <v>0</v>
          </cell>
          <cell r="P12" t="str">
            <v>-</v>
          </cell>
          <cell r="Q12">
            <v>0</v>
          </cell>
          <cell r="R12">
            <v>0</v>
          </cell>
          <cell r="S12" t="str">
            <v>-</v>
          </cell>
          <cell r="T12" t="str">
            <v>-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0.32</v>
          </cell>
        </row>
        <row r="13">
          <cell r="B13" t="str">
            <v>AIICO</v>
          </cell>
          <cell r="C13">
            <v>0</v>
          </cell>
          <cell r="D13" t="str">
            <v>0.64</v>
          </cell>
          <cell r="E13">
            <v>0</v>
          </cell>
          <cell r="F13">
            <v>0</v>
          </cell>
          <cell r="G13" t="str">
            <v>-</v>
          </cell>
          <cell r="H13">
            <v>0</v>
          </cell>
          <cell r="I13">
            <v>0</v>
          </cell>
          <cell r="J13" t="str">
            <v>0.64</v>
          </cell>
          <cell r="K13">
            <v>0</v>
          </cell>
          <cell r="L13">
            <v>0</v>
          </cell>
          <cell r="M13" t="str">
            <v>0.64</v>
          </cell>
          <cell r="N13">
            <v>0</v>
          </cell>
          <cell r="O13">
            <v>0</v>
          </cell>
          <cell r="P13" t="str">
            <v>0.62</v>
          </cell>
          <cell r="Q13">
            <v>0</v>
          </cell>
          <cell r="R13">
            <v>0</v>
          </cell>
          <cell r="S13" t="str">
            <v>3.13</v>
          </cell>
          <cell r="T13" t="str">
            <v>0.62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0.62</v>
          </cell>
        </row>
        <row r="14">
          <cell r="B14" t="str">
            <v>AIRTELAFRI</v>
          </cell>
          <cell r="C14">
            <v>0</v>
          </cell>
          <cell r="D14" t="str">
            <v>323.50</v>
          </cell>
          <cell r="E14">
            <v>0</v>
          </cell>
          <cell r="F14">
            <v>0</v>
          </cell>
          <cell r="G14" t="str">
            <v>-</v>
          </cell>
          <cell r="H14">
            <v>0</v>
          </cell>
          <cell r="I14">
            <v>0</v>
          </cell>
          <cell r="J14" t="str">
            <v>323.50</v>
          </cell>
          <cell r="K14">
            <v>0</v>
          </cell>
          <cell r="L14">
            <v>0</v>
          </cell>
          <cell r="M14" t="str">
            <v>-</v>
          </cell>
          <cell r="N14">
            <v>0</v>
          </cell>
          <cell r="O14">
            <v>0</v>
          </cell>
          <cell r="P14" t="str">
            <v>-</v>
          </cell>
          <cell r="Q14">
            <v>0</v>
          </cell>
          <cell r="R14">
            <v>0</v>
          </cell>
          <cell r="S14" t="str">
            <v>-</v>
          </cell>
          <cell r="T14" t="str">
            <v>-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323.50</v>
          </cell>
        </row>
        <row r="15">
          <cell r="B15" t="str">
            <v>ARBICO</v>
          </cell>
          <cell r="C15">
            <v>0</v>
          </cell>
          <cell r="D15" t="str">
            <v>4.79</v>
          </cell>
          <cell r="E15">
            <v>0</v>
          </cell>
          <cell r="F15">
            <v>0</v>
          </cell>
          <cell r="G15" t="str">
            <v>-</v>
          </cell>
          <cell r="H15">
            <v>0</v>
          </cell>
          <cell r="I15">
            <v>0</v>
          </cell>
          <cell r="J15" t="str">
            <v>4.79</v>
          </cell>
          <cell r="K15">
            <v>0</v>
          </cell>
          <cell r="L15">
            <v>0</v>
          </cell>
          <cell r="M15" t="str">
            <v>-</v>
          </cell>
          <cell r="N15">
            <v>0</v>
          </cell>
          <cell r="O15">
            <v>0</v>
          </cell>
          <cell r="P15" t="str">
            <v>-</v>
          </cell>
          <cell r="Q15">
            <v>0</v>
          </cell>
          <cell r="R15">
            <v>0</v>
          </cell>
          <cell r="S15" t="str">
            <v>-</v>
          </cell>
          <cell r="T15" t="str">
            <v>-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4.79</v>
          </cell>
        </row>
        <row r="16">
          <cell r="B16" t="str">
            <v>BERGER</v>
          </cell>
          <cell r="C16">
            <v>0</v>
          </cell>
          <cell r="D16" t="str">
            <v>6.30</v>
          </cell>
          <cell r="E16">
            <v>0</v>
          </cell>
          <cell r="F16">
            <v>0</v>
          </cell>
          <cell r="G16" t="str">
            <v>-</v>
          </cell>
          <cell r="H16">
            <v>0</v>
          </cell>
          <cell r="I16">
            <v>0</v>
          </cell>
          <cell r="J16" t="str">
            <v>6.30</v>
          </cell>
          <cell r="K16">
            <v>0</v>
          </cell>
          <cell r="L16">
            <v>0</v>
          </cell>
          <cell r="M16" t="str">
            <v>-</v>
          </cell>
          <cell r="N16">
            <v>0</v>
          </cell>
          <cell r="O16">
            <v>0</v>
          </cell>
          <cell r="P16" t="str">
            <v>-</v>
          </cell>
          <cell r="Q16">
            <v>0</v>
          </cell>
          <cell r="R16">
            <v>0</v>
          </cell>
          <cell r="S16" t="str">
            <v>-</v>
          </cell>
          <cell r="T16" t="str">
            <v>-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6.30</v>
          </cell>
        </row>
        <row r="17">
          <cell r="B17" t="str">
            <v>BETAGLAS</v>
          </cell>
          <cell r="C17">
            <v>0</v>
          </cell>
          <cell r="D17" t="str">
            <v>66.35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 t="str">
            <v>66.35</v>
          </cell>
          <cell r="K17">
            <v>0</v>
          </cell>
          <cell r="L17">
            <v>0</v>
          </cell>
          <cell r="M17" t="str">
            <v>-</v>
          </cell>
          <cell r="N17">
            <v>0</v>
          </cell>
          <cell r="O17">
            <v>0</v>
          </cell>
          <cell r="P17" t="str">
            <v>-</v>
          </cell>
          <cell r="Q17">
            <v>0</v>
          </cell>
          <cell r="R17">
            <v>0</v>
          </cell>
          <cell r="S17" t="str">
            <v>-</v>
          </cell>
          <cell r="T17" t="str">
            <v>-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66.35</v>
          </cell>
        </row>
        <row r="18">
          <cell r="B18" t="str">
            <v>BOCGAS</v>
          </cell>
          <cell r="C18">
            <v>0</v>
          </cell>
          <cell r="D18" t="str">
            <v>4.54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 t="str">
            <v>4.54</v>
          </cell>
          <cell r="K18">
            <v>0</v>
          </cell>
          <cell r="L18">
            <v>0</v>
          </cell>
          <cell r="M18" t="str">
            <v>4.61</v>
          </cell>
          <cell r="N18">
            <v>0</v>
          </cell>
          <cell r="O18">
            <v>0</v>
          </cell>
          <cell r="P18" t="str">
            <v>4.61</v>
          </cell>
          <cell r="Q18">
            <v>0</v>
          </cell>
          <cell r="R18">
            <v>0</v>
          </cell>
          <cell r="S18" t="str">
            <v>-</v>
          </cell>
          <cell r="T18" t="str">
            <v>-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4.61</v>
          </cell>
        </row>
        <row r="19">
          <cell r="B19" t="str">
            <v>CADBURY</v>
          </cell>
          <cell r="C19">
            <v>0</v>
          </cell>
          <cell r="D19" t="str">
            <v>10.80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 t="str">
            <v>10.80</v>
          </cell>
          <cell r="K19">
            <v>0</v>
          </cell>
          <cell r="L19">
            <v>0</v>
          </cell>
          <cell r="M19" t="str">
            <v>-</v>
          </cell>
          <cell r="N19">
            <v>0</v>
          </cell>
          <cell r="O19">
            <v>0</v>
          </cell>
          <cell r="P19" t="str">
            <v>-</v>
          </cell>
          <cell r="Q19">
            <v>0</v>
          </cell>
          <cell r="R19">
            <v>0</v>
          </cell>
          <cell r="S19" t="str">
            <v>-</v>
          </cell>
          <cell r="T19" t="str">
            <v>-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10.80</v>
          </cell>
        </row>
        <row r="20">
          <cell r="B20" t="str">
            <v>CAP</v>
          </cell>
          <cell r="C20">
            <v>0</v>
          </cell>
          <cell r="D20" t="str">
            <v>24.75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 t="str">
            <v>24.75</v>
          </cell>
          <cell r="K20">
            <v>0</v>
          </cell>
          <cell r="L20">
            <v>0</v>
          </cell>
          <cell r="M20" t="str">
            <v>-</v>
          </cell>
          <cell r="N20">
            <v>0</v>
          </cell>
          <cell r="O20">
            <v>0</v>
          </cell>
          <cell r="P20" t="str">
            <v>-</v>
          </cell>
          <cell r="Q20">
            <v>0</v>
          </cell>
          <cell r="R20">
            <v>0</v>
          </cell>
          <cell r="S20" t="str">
            <v>-</v>
          </cell>
          <cell r="T20" t="str">
            <v>-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24.75</v>
          </cell>
        </row>
        <row r="21">
          <cell r="B21" t="str">
            <v>CAVERTON</v>
          </cell>
          <cell r="C21">
            <v>0</v>
          </cell>
          <cell r="D21" t="str">
            <v>2.57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 t="str">
            <v>2.57</v>
          </cell>
          <cell r="K21">
            <v>0</v>
          </cell>
          <cell r="L21">
            <v>0</v>
          </cell>
          <cell r="M21" t="str">
            <v>-</v>
          </cell>
          <cell r="N21">
            <v>0</v>
          </cell>
          <cell r="O21">
            <v>0</v>
          </cell>
          <cell r="P21" t="str">
            <v>-</v>
          </cell>
          <cell r="Q21">
            <v>0</v>
          </cell>
          <cell r="R21">
            <v>0</v>
          </cell>
          <cell r="S21" t="str">
            <v>-</v>
          </cell>
          <cell r="T21" t="str">
            <v>-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2.57</v>
          </cell>
        </row>
        <row r="22">
          <cell r="B22" t="str">
            <v>CCNN</v>
          </cell>
          <cell r="C22">
            <v>0</v>
          </cell>
          <cell r="D22" t="str">
            <v>12.00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 t="str">
            <v>12.00</v>
          </cell>
          <cell r="K22">
            <v>0</v>
          </cell>
          <cell r="L22">
            <v>0</v>
          </cell>
          <cell r="M22" t="str">
            <v>-</v>
          </cell>
          <cell r="N22">
            <v>0</v>
          </cell>
          <cell r="O22">
            <v>0</v>
          </cell>
          <cell r="P22" t="str">
            <v>-</v>
          </cell>
          <cell r="Q22">
            <v>0</v>
          </cell>
          <cell r="R22">
            <v>0</v>
          </cell>
          <cell r="S22" t="str">
            <v>-</v>
          </cell>
          <cell r="T22" t="str">
            <v>-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12.00</v>
          </cell>
        </row>
        <row r="23">
          <cell r="B23" t="str">
            <v>CHAMPION</v>
          </cell>
          <cell r="C23">
            <v>0</v>
          </cell>
          <cell r="D23" t="str">
            <v>1.69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 t="str">
            <v>1.69</v>
          </cell>
          <cell r="K23">
            <v>0</v>
          </cell>
          <cell r="L23">
            <v>0</v>
          </cell>
          <cell r="M23" t="str">
            <v>-</v>
          </cell>
          <cell r="N23">
            <v>0</v>
          </cell>
          <cell r="O23">
            <v>0</v>
          </cell>
          <cell r="P23" t="str">
            <v>-</v>
          </cell>
          <cell r="Q23">
            <v>0</v>
          </cell>
          <cell r="R23">
            <v>0</v>
          </cell>
          <cell r="S23" t="str">
            <v>-</v>
          </cell>
          <cell r="T23" t="str">
            <v>-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1.69</v>
          </cell>
        </row>
        <row r="24">
          <cell r="B24" t="str">
            <v>CHAMS</v>
          </cell>
          <cell r="C24">
            <v>0</v>
          </cell>
          <cell r="D24" t="str">
            <v>0.27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 t="str">
            <v>0.27</v>
          </cell>
          <cell r="K24">
            <v>0</v>
          </cell>
          <cell r="L24">
            <v>0</v>
          </cell>
          <cell r="M24" t="str">
            <v>0.27</v>
          </cell>
          <cell r="N24">
            <v>0</v>
          </cell>
          <cell r="O24">
            <v>0</v>
          </cell>
          <cell r="P24" t="str">
            <v>0.27</v>
          </cell>
          <cell r="Q24">
            <v>0</v>
          </cell>
          <cell r="R24">
            <v>0</v>
          </cell>
          <cell r="S24" t="str">
            <v>-</v>
          </cell>
          <cell r="T24" t="str">
            <v>-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>0.27</v>
          </cell>
        </row>
        <row r="25">
          <cell r="B25" t="str">
            <v>CHIPLC</v>
          </cell>
          <cell r="C25">
            <v>0</v>
          </cell>
          <cell r="D25" t="str">
            <v>0.31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 t="str">
            <v>0.31</v>
          </cell>
          <cell r="K25">
            <v>0</v>
          </cell>
          <cell r="L25">
            <v>0</v>
          </cell>
          <cell r="M25" t="str">
            <v>0.34</v>
          </cell>
          <cell r="N25">
            <v>0</v>
          </cell>
          <cell r="O25">
            <v>0</v>
          </cell>
          <cell r="P25" t="str">
            <v>0.28</v>
          </cell>
          <cell r="Q25">
            <v>0</v>
          </cell>
          <cell r="R25">
            <v>0</v>
          </cell>
          <cell r="S25" t="str">
            <v>17.65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0.28</v>
          </cell>
        </row>
        <row r="26">
          <cell r="B26" t="str">
            <v>CILEASING</v>
          </cell>
          <cell r="C26">
            <v>0</v>
          </cell>
          <cell r="D26" t="str">
            <v>4.95</v>
          </cell>
          <cell r="E26">
            <v>0</v>
          </cell>
          <cell r="F26">
            <v>0</v>
          </cell>
          <cell r="G26" t="str">
            <v>-</v>
          </cell>
          <cell r="H26">
            <v>0</v>
          </cell>
          <cell r="I26">
            <v>0</v>
          </cell>
          <cell r="J26" t="str">
            <v>4.95</v>
          </cell>
          <cell r="K26">
            <v>0</v>
          </cell>
          <cell r="L26">
            <v>0</v>
          </cell>
          <cell r="M26" t="str">
            <v>4.55</v>
          </cell>
          <cell r="N26">
            <v>0</v>
          </cell>
          <cell r="O26">
            <v>0</v>
          </cell>
          <cell r="P26" t="str">
            <v>4.55</v>
          </cell>
          <cell r="Q26">
            <v>0</v>
          </cell>
          <cell r="R26">
            <v>0</v>
          </cell>
          <cell r="S26" t="str">
            <v>-</v>
          </cell>
          <cell r="T26" t="str">
            <v>-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4.55</v>
          </cell>
        </row>
        <row r="27">
          <cell r="B27" t="str">
            <v>CONOIL</v>
          </cell>
          <cell r="C27">
            <v>0</v>
          </cell>
          <cell r="D27" t="str">
            <v>20.25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 t="str">
            <v>20.25</v>
          </cell>
          <cell r="K27">
            <v>0</v>
          </cell>
          <cell r="L27">
            <v>0</v>
          </cell>
          <cell r="M27" t="str">
            <v>-</v>
          </cell>
          <cell r="N27">
            <v>0</v>
          </cell>
          <cell r="O27">
            <v>0</v>
          </cell>
          <cell r="P27" t="str">
            <v>-</v>
          </cell>
          <cell r="Q27">
            <v>0</v>
          </cell>
          <cell r="R27">
            <v>0</v>
          </cell>
          <cell r="S27" t="str">
            <v>-</v>
          </cell>
          <cell r="T27" t="str">
            <v>-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20.25</v>
          </cell>
        </row>
        <row r="28">
          <cell r="B28" t="str">
            <v>CORNERST</v>
          </cell>
          <cell r="C28">
            <v>0</v>
          </cell>
          <cell r="D28" t="str">
            <v>0.22</v>
          </cell>
          <cell r="E28">
            <v>0</v>
          </cell>
          <cell r="F28">
            <v>0</v>
          </cell>
          <cell r="G28" t="str">
            <v>-</v>
          </cell>
          <cell r="H28">
            <v>0</v>
          </cell>
          <cell r="I28">
            <v>0</v>
          </cell>
          <cell r="J28" t="str">
            <v>0.22</v>
          </cell>
          <cell r="K28">
            <v>0</v>
          </cell>
          <cell r="L28">
            <v>0</v>
          </cell>
          <cell r="M28" t="str">
            <v>-</v>
          </cell>
          <cell r="N28">
            <v>0</v>
          </cell>
          <cell r="O28">
            <v>0</v>
          </cell>
          <cell r="P28" t="str">
            <v>-</v>
          </cell>
          <cell r="Q28">
            <v>0</v>
          </cell>
          <cell r="R28">
            <v>0</v>
          </cell>
          <cell r="S28" t="str">
            <v>-</v>
          </cell>
          <cell r="T28" t="str">
            <v>-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0.22</v>
          </cell>
        </row>
        <row r="29">
          <cell r="B29" t="str">
            <v>COURTVILLE</v>
          </cell>
          <cell r="C29">
            <v>0</v>
          </cell>
          <cell r="D29" t="str">
            <v>0.20</v>
          </cell>
          <cell r="E29">
            <v>0</v>
          </cell>
          <cell r="F29">
            <v>0</v>
          </cell>
          <cell r="G29" t="str">
            <v>-</v>
          </cell>
          <cell r="H29">
            <v>0</v>
          </cell>
          <cell r="I29">
            <v>0</v>
          </cell>
          <cell r="J29" t="str">
            <v>0.20</v>
          </cell>
          <cell r="K29">
            <v>0</v>
          </cell>
          <cell r="L29">
            <v>0</v>
          </cell>
          <cell r="M29" t="str">
            <v>0.21</v>
          </cell>
          <cell r="N29">
            <v>0</v>
          </cell>
          <cell r="O29">
            <v>0</v>
          </cell>
          <cell r="P29" t="str">
            <v>0.20</v>
          </cell>
          <cell r="Q29">
            <v>0</v>
          </cell>
          <cell r="R29">
            <v>0</v>
          </cell>
          <cell r="S29" t="str">
            <v>4.76</v>
          </cell>
          <cell r="T29" t="str">
            <v>0.20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0.20</v>
          </cell>
        </row>
        <row r="30">
          <cell r="B30" t="str">
            <v>CUSTODIAN</v>
          </cell>
          <cell r="C30">
            <v>0</v>
          </cell>
          <cell r="D30" t="str">
            <v>6.10</v>
          </cell>
          <cell r="E30">
            <v>0</v>
          </cell>
          <cell r="F30">
            <v>0</v>
          </cell>
          <cell r="G30" t="str">
            <v>-</v>
          </cell>
          <cell r="H30">
            <v>0</v>
          </cell>
          <cell r="I30">
            <v>0</v>
          </cell>
          <cell r="J30" t="str">
            <v>6.10</v>
          </cell>
          <cell r="K30">
            <v>0</v>
          </cell>
          <cell r="L30">
            <v>0</v>
          </cell>
          <cell r="M30" t="str">
            <v>-</v>
          </cell>
          <cell r="N30">
            <v>0</v>
          </cell>
          <cell r="O30">
            <v>0</v>
          </cell>
          <cell r="P30" t="str">
            <v>-</v>
          </cell>
          <cell r="Q30">
            <v>0</v>
          </cell>
          <cell r="R30">
            <v>0</v>
          </cell>
          <cell r="S30" t="str">
            <v>-</v>
          </cell>
          <cell r="T30" t="str">
            <v>-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6.10</v>
          </cell>
        </row>
        <row r="31">
          <cell r="B31" t="str">
            <v>CUTIX</v>
          </cell>
          <cell r="C31">
            <v>0</v>
          </cell>
          <cell r="D31" t="str">
            <v>1.49</v>
          </cell>
          <cell r="E31">
            <v>0</v>
          </cell>
          <cell r="F31">
            <v>0</v>
          </cell>
          <cell r="G31" t="str">
            <v>-</v>
          </cell>
          <cell r="H31">
            <v>0</v>
          </cell>
          <cell r="I31">
            <v>0</v>
          </cell>
          <cell r="J31" t="str">
            <v>1.49</v>
          </cell>
          <cell r="K31">
            <v>0</v>
          </cell>
          <cell r="L31">
            <v>0</v>
          </cell>
          <cell r="M31" t="str">
            <v>1.49</v>
          </cell>
          <cell r="N31">
            <v>0</v>
          </cell>
          <cell r="O31">
            <v>0</v>
          </cell>
          <cell r="P31" t="str">
            <v>1.49</v>
          </cell>
          <cell r="Q31">
            <v>0</v>
          </cell>
          <cell r="R31">
            <v>0</v>
          </cell>
          <cell r="S31" t="str">
            <v>-</v>
          </cell>
          <cell r="T31" t="str">
            <v>-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1.49</v>
          </cell>
        </row>
        <row r="32">
          <cell r="B32" t="str">
            <v>DANGCEM</v>
          </cell>
          <cell r="C32">
            <v>0</v>
          </cell>
          <cell r="D32" t="str">
            <v>170.00</v>
          </cell>
          <cell r="E32">
            <v>0</v>
          </cell>
          <cell r="F32">
            <v>0</v>
          </cell>
          <cell r="G32" t="str">
            <v>-</v>
          </cell>
          <cell r="H32">
            <v>0</v>
          </cell>
          <cell r="I32">
            <v>0</v>
          </cell>
          <cell r="J32" t="str">
            <v>170.00</v>
          </cell>
          <cell r="K32">
            <v>0</v>
          </cell>
          <cell r="L32">
            <v>0</v>
          </cell>
          <cell r="M32" t="str">
            <v>175.00</v>
          </cell>
          <cell r="N32">
            <v>0</v>
          </cell>
          <cell r="O32">
            <v>0</v>
          </cell>
          <cell r="P32" t="str">
            <v>168.10</v>
          </cell>
          <cell r="Q32">
            <v>0</v>
          </cell>
          <cell r="R32">
            <v>0</v>
          </cell>
          <cell r="S32" t="str">
            <v>3.94</v>
          </cell>
          <cell r="T32" t="str">
            <v>-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>170.00</v>
          </cell>
        </row>
        <row r="33">
          <cell r="B33" t="str">
            <v>DANGFLOUR</v>
          </cell>
          <cell r="C33">
            <v>0</v>
          </cell>
          <cell r="D33" t="str">
            <v>17.75</v>
          </cell>
          <cell r="E33">
            <v>0</v>
          </cell>
          <cell r="F33">
            <v>0</v>
          </cell>
          <cell r="G33" t="str">
            <v>-</v>
          </cell>
          <cell r="H33">
            <v>0</v>
          </cell>
          <cell r="I33">
            <v>0</v>
          </cell>
          <cell r="J33" t="str">
            <v>17.75</v>
          </cell>
          <cell r="K33">
            <v>0</v>
          </cell>
          <cell r="L33">
            <v>0</v>
          </cell>
          <cell r="M33" t="str">
            <v>17.85</v>
          </cell>
          <cell r="N33">
            <v>0</v>
          </cell>
          <cell r="O33">
            <v>0</v>
          </cell>
          <cell r="P33" t="str">
            <v>17.75</v>
          </cell>
          <cell r="Q33">
            <v>0</v>
          </cell>
          <cell r="R33">
            <v>0</v>
          </cell>
          <cell r="S33" t="str">
            <v>0.56</v>
          </cell>
          <cell r="T33" t="str">
            <v>-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>17.85</v>
          </cell>
        </row>
        <row r="34">
          <cell r="B34" t="str">
            <v>DANGSUGAR</v>
          </cell>
          <cell r="C34">
            <v>0</v>
          </cell>
          <cell r="D34" t="str">
            <v>11.25</v>
          </cell>
          <cell r="E34">
            <v>0</v>
          </cell>
          <cell r="F34">
            <v>0</v>
          </cell>
          <cell r="G34" t="str">
            <v>-</v>
          </cell>
          <cell r="H34">
            <v>0</v>
          </cell>
          <cell r="I34">
            <v>0</v>
          </cell>
          <cell r="J34" t="str">
            <v>11.25</v>
          </cell>
          <cell r="K34">
            <v>0</v>
          </cell>
          <cell r="L34">
            <v>0</v>
          </cell>
          <cell r="M34" t="str">
            <v>-</v>
          </cell>
          <cell r="N34">
            <v>0</v>
          </cell>
          <cell r="O34">
            <v>0</v>
          </cell>
          <cell r="P34" t="str">
            <v>-</v>
          </cell>
          <cell r="Q34">
            <v>0</v>
          </cell>
          <cell r="R34">
            <v>0</v>
          </cell>
          <cell r="S34" t="str">
            <v>-</v>
          </cell>
          <cell r="T34" t="str">
            <v>-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 t="str">
            <v>11.25</v>
          </cell>
        </row>
        <row r="35">
          <cell r="B35" t="str">
            <v>ETERNA</v>
          </cell>
          <cell r="C35">
            <v>0</v>
          </cell>
          <cell r="D35" t="str">
            <v>3.35</v>
          </cell>
          <cell r="E35">
            <v>0</v>
          </cell>
          <cell r="F35">
            <v>0</v>
          </cell>
          <cell r="G35" t="str">
            <v>-</v>
          </cell>
          <cell r="H35">
            <v>0</v>
          </cell>
          <cell r="I35">
            <v>0</v>
          </cell>
          <cell r="J35" t="str">
            <v>3.35</v>
          </cell>
          <cell r="K35">
            <v>0</v>
          </cell>
          <cell r="L35">
            <v>0</v>
          </cell>
          <cell r="M35" t="str">
            <v>-</v>
          </cell>
          <cell r="N35">
            <v>0</v>
          </cell>
          <cell r="O35">
            <v>0</v>
          </cell>
          <cell r="P35" t="str">
            <v>-</v>
          </cell>
          <cell r="Q35">
            <v>0</v>
          </cell>
          <cell r="R35">
            <v>0</v>
          </cell>
          <cell r="S35" t="str">
            <v>-</v>
          </cell>
          <cell r="T35" t="str">
            <v>-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 t="str">
            <v>3.35</v>
          </cell>
        </row>
        <row r="36">
          <cell r="B36" t="str">
            <v>ETI</v>
          </cell>
          <cell r="C36">
            <v>0</v>
          </cell>
          <cell r="D36" t="str">
            <v>9.00</v>
          </cell>
          <cell r="E36">
            <v>0</v>
          </cell>
          <cell r="F36">
            <v>0</v>
          </cell>
          <cell r="G36" t="str">
            <v>-</v>
          </cell>
          <cell r="H36">
            <v>0</v>
          </cell>
          <cell r="I36">
            <v>0</v>
          </cell>
          <cell r="J36" t="str">
            <v>9.00</v>
          </cell>
          <cell r="K36">
            <v>0</v>
          </cell>
          <cell r="L36">
            <v>0</v>
          </cell>
          <cell r="M36" t="str">
            <v>-</v>
          </cell>
          <cell r="N36">
            <v>0</v>
          </cell>
          <cell r="O36">
            <v>0</v>
          </cell>
          <cell r="P36" t="str">
            <v>-</v>
          </cell>
          <cell r="Q36">
            <v>0</v>
          </cell>
          <cell r="R36">
            <v>0</v>
          </cell>
          <cell r="S36" t="str">
            <v>-</v>
          </cell>
          <cell r="T36" t="str">
            <v>-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>9.00</v>
          </cell>
        </row>
        <row r="37">
          <cell r="B37" t="str">
            <v>FBNH</v>
          </cell>
          <cell r="C37">
            <v>0</v>
          </cell>
          <cell r="D37" t="str">
            <v>5.70</v>
          </cell>
          <cell r="E37">
            <v>0</v>
          </cell>
          <cell r="F37">
            <v>0</v>
          </cell>
          <cell r="G37" t="str">
            <v>-</v>
          </cell>
          <cell r="H37">
            <v>0</v>
          </cell>
          <cell r="I37">
            <v>0</v>
          </cell>
          <cell r="J37" t="str">
            <v>5.70</v>
          </cell>
          <cell r="K37">
            <v>0</v>
          </cell>
          <cell r="L37">
            <v>0</v>
          </cell>
          <cell r="M37" t="str">
            <v>5.70</v>
          </cell>
          <cell r="N37">
            <v>0</v>
          </cell>
          <cell r="O37">
            <v>0</v>
          </cell>
          <cell r="P37" t="str">
            <v>5.65</v>
          </cell>
          <cell r="Q37">
            <v>0</v>
          </cell>
          <cell r="R37">
            <v>0</v>
          </cell>
          <cell r="S37" t="str">
            <v>0.88</v>
          </cell>
          <cell r="T37" t="str">
            <v>5.65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5.65</v>
          </cell>
        </row>
        <row r="38">
          <cell r="B38" t="str">
            <v>FCMB</v>
          </cell>
          <cell r="C38">
            <v>0</v>
          </cell>
          <cell r="D38" t="str">
            <v>1.60</v>
          </cell>
          <cell r="E38">
            <v>0</v>
          </cell>
          <cell r="F38">
            <v>0</v>
          </cell>
          <cell r="G38" t="str">
            <v>-</v>
          </cell>
          <cell r="H38">
            <v>0</v>
          </cell>
          <cell r="I38">
            <v>0</v>
          </cell>
          <cell r="J38" t="str">
            <v>1.60</v>
          </cell>
          <cell r="K38">
            <v>0</v>
          </cell>
          <cell r="L38">
            <v>0</v>
          </cell>
          <cell r="M38" t="str">
            <v>1.60</v>
          </cell>
          <cell r="N38">
            <v>0</v>
          </cell>
          <cell r="O38">
            <v>0</v>
          </cell>
          <cell r="P38" t="str">
            <v>1.54</v>
          </cell>
          <cell r="Q38">
            <v>0</v>
          </cell>
          <cell r="R38">
            <v>0</v>
          </cell>
          <cell r="S38" t="str">
            <v>3.75</v>
          </cell>
          <cell r="T38" t="str">
            <v>-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 t="str">
            <v>1.60</v>
          </cell>
        </row>
        <row r="39">
          <cell r="B39" t="str">
            <v>FIDELITYBK</v>
          </cell>
          <cell r="C39">
            <v>0</v>
          </cell>
          <cell r="D39" t="str">
            <v>1.58</v>
          </cell>
          <cell r="E39">
            <v>0</v>
          </cell>
          <cell r="F39">
            <v>0</v>
          </cell>
          <cell r="G39" t="str">
            <v>-</v>
          </cell>
          <cell r="H39">
            <v>0</v>
          </cell>
          <cell r="I39">
            <v>0</v>
          </cell>
          <cell r="J39" t="str">
            <v>1.58</v>
          </cell>
          <cell r="K39">
            <v>0</v>
          </cell>
          <cell r="L39">
            <v>0</v>
          </cell>
          <cell r="M39" t="str">
            <v>1.62</v>
          </cell>
          <cell r="N39">
            <v>0</v>
          </cell>
          <cell r="O39">
            <v>0</v>
          </cell>
          <cell r="P39" t="str">
            <v>1.54</v>
          </cell>
          <cell r="Q39">
            <v>0</v>
          </cell>
          <cell r="R39">
            <v>0</v>
          </cell>
          <cell r="S39" t="str">
            <v>4.94</v>
          </cell>
          <cell r="T39" t="str">
            <v>1.54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>1.54</v>
          </cell>
        </row>
        <row r="40">
          <cell r="B40" t="str">
            <v>FIDSON</v>
          </cell>
          <cell r="C40">
            <v>0</v>
          </cell>
          <cell r="D40" t="str">
            <v>4.10</v>
          </cell>
          <cell r="E40">
            <v>0</v>
          </cell>
          <cell r="F40">
            <v>0</v>
          </cell>
          <cell r="G40" t="str">
            <v>-</v>
          </cell>
          <cell r="H40">
            <v>0</v>
          </cell>
          <cell r="I40">
            <v>0</v>
          </cell>
          <cell r="J40" t="str">
            <v>4.10</v>
          </cell>
          <cell r="K40">
            <v>0</v>
          </cell>
          <cell r="L40">
            <v>0</v>
          </cell>
          <cell r="M40" t="str">
            <v>-</v>
          </cell>
          <cell r="N40">
            <v>0</v>
          </cell>
          <cell r="O40">
            <v>0</v>
          </cell>
          <cell r="P40" t="str">
            <v>-</v>
          </cell>
          <cell r="Q40">
            <v>0</v>
          </cell>
          <cell r="R40">
            <v>0</v>
          </cell>
          <cell r="S40" t="str">
            <v>-</v>
          </cell>
          <cell r="T40" t="str">
            <v>-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4.10</v>
          </cell>
        </row>
        <row r="41">
          <cell r="B41" t="str">
            <v>FLOURMILL</v>
          </cell>
          <cell r="C41">
            <v>0</v>
          </cell>
          <cell r="D41" t="str">
            <v>14.40</v>
          </cell>
          <cell r="E41">
            <v>0</v>
          </cell>
          <cell r="F41">
            <v>0</v>
          </cell>
          <cell r="G41" t="str">
            <v>-</v>
          </cell>
          <cell r="H41">
            <v>0</v>
          </cell>
          <cell r="I41">
            <v>0</v>
          </cell>
          <cell r="J41" t="str">
            <v>14.40</v>
          </cell>
          <cell r="K41">
            <v>0</v>
          </cell>
          <cell r="L41">
            <v>0</v>
          </cell>
          <cell r="M41" t="str">
            <v>14.25</v>
          </cell>
          <cell r="N41">
            <v>0</v>
          </cell>
          <cell r="O41">
            <v>0</v>
          </cell>
          <cell r="P41" t="str">
            <v>14.00</v>
          </cell>
          <cell r="Q41">
            <v>0</v>
          </cell>
          <cell r="R41">
            <v>0</v>
          </cell>
          <cell r="S41" t="str">
            <v>1.75</v>
          </cell>
          <cell r="T41" t="str">
            <v>-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14.00</v>
          </cell>
        </row>
        <row r="42">
          <cell r="B42" t="str">
            <v>FO</v>
          </cell>
          <cell r="C42">
            <v>0</v>
          </cell>
          <cell r="D42" t="str">
            <v>20.15</v>
          </cell>
          <cell r="E42">
            <v>0</v>
          </cell>
          <cell r="F42">
            <v>0</v>
          </cell>
          <cell r="G42" t="str">
            <v>-</v>
          </cell>
          <cell r="H42">
            <v>0</v>
          </cell>
          <cell r="I42">
            <v>0</v>
          </cell>
          <cell r="J42" t="str">
            <v>20.15</v>
          </cell>
          <cell r="K42">
            <v>0</v>
          </cell>
          <cell r="L42">
            <v>0</v>
          </cell>
          <cell r="M42" t="str">
            <v>-</v>
          </cell>
          <cell r="N42">
            <v>0</v>
          </cell>
          <cell r="O42">
            <v>0</v>
          </cell>
          <cell r="P42" t="str">
            <v>-</v>
          </cell>
          <cell r="Q42">
            <v>0</v>
          </cell>
          <cell r="R42">
            <v>0</v>
          </cell>
          <cell r="S42" t="str">
            <v>-</v>
          </cell>
          <cell r="T42" t="str">
            <v>-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20.15</v>
          </cell>
        </row>
        <row r="43">
          <cell r="B43" t="str">
            <v>GLAXOSMITH</v>
          </cell>
          <cell r="C43">
            <v>0</v>
          </cell>
          <cell r="D43" t="str">
            <v>8.30</v>
          </cell>
          <cell r="E43">
            <v>0</v>
          </cell>
          <cell r="F43">
            <v>0</v>
          </cell>
          <cell r="G43" t="str">
            <v>-</v>
          </cell>
          <cell r="H43">
            <v>0</v>
          </cell>
          <cell r="I43">
            <v>0</v>
          </cell>
          <cell r="J43" t="str">
            <v>8.30</v>
          </cell>
          <cell r="K43">
            <v>0</v>
          </cell>
          <cell r="L43">
            <v>0</v>
          </cell>
          <cell r="M43" t="str">
            <v>-</v>
          </cell>
          <cell r="N43">
            <v>0</v>
          </cell>
          <cell r="O43">
            <v>0</v>
          </cell>
          <cell r="P43" t="str">
            <v>-</v>
          </cell>
          <cell r="Q43">
            <v>0</v>
          </cell>
          <cell r="R43">
            <v>0</v>
          </cell>
          <cell r="S43" t="str">
            <v>-</v>
          </cell>
          <cell r="T43" t="str">
            <v>-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8.30</v>
          </cell>
        </row>
        <row r="44">
          <cell r="B44" t="str">
            <v>GUARANTY</v>
          </cell>
          <cell r="C44">
            <v>0</v>
          </cell>
          <cell r="D44" t="str">
            <v>29.20</v>
          </cell>
          <cell r="E44">
            <v>0</v>
          </cell>
          <cell r="F44">
            <v>0</v>
          </cell>
          <cell r="G44" t="str">
            <v>-</v>
          </cell>
          <cell r="H44">
            <v>0</v>
          </cell>
          <cell r="I44">
            <v>0</v>
          </cell>
          <cell r="J44" t="str">
            <v>29.20</v>
          </cell>
          <cell r="K44">
            <v>0</v>
          </cell>
          <cell r="L44">
            <v>0</v>
          </cell>
          <cell r="M44" t="str">
            <v>29.20</v>
          </cell>
          <cell r="N44">
            <v>0</v>
          </cell>
          <cell r="O44">
            <v>0</v>
          </cell>
          <cell r="P44" t="str">
            <v>29.05</v>
          </cell>
          <cell r="Q44">
            <v>0</v>
          </cell>
          <cell r="R44">
            <v>0</v>
          </cell>
          <cell r="S44" t="str">
            <v>0.51</v>
          </cell>
          <cell r="T44" t="str">
            <v>-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29.05</v>
          </cell>
        </row>
        <row r="45">
          <cell r="B45" t="str">
            <v>GUINNESS</v>
          </cell>
          <cell r="C45">
            <v>0</v>
          </cell>
          <cell r="D45" t="str">
            <v>46.00</v>
          </cell>
          <cell r="E45">
            <v>0</v>
          </cell>
          <cell r="F45">
            <v>0</v>
          </cell>
          <cell r="G45" t="str">
            <v>-</v>
          </cell>
          <cell r="H45">
            <v>0</v>
          </cell>
          <cell r="I45">
            <v>0</v>
          </cell>
          <cell r="J45" t="str">
            <v>46.00</v>
          </cell>
          <cell r="K45">
            <v>0</v>
          </cell>
          <cell r="L45">
            <v>0</v>
          </cell>
          <cell r="M45" t="str">
            <v>-</v>
          </cell>
          <cell r="N45">
            <v>0</v>
          </cell>
          <cell r="O45">
            <v>0</v>
          </cell>
          <cell r="P45" t="str">
            <v>-</v>
          </cell>
          <cell r="Q45">
            <v>0</v>
          </cell>
          <cell r="R45">
            <v>0</v>
          </cell>
          <cell r="S45" t="str">
            <v>-</v>
          </cell>
          <cell r="T45" t="str">
            <v>-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46.00</v>
          </cell>
        </row>
        <row r="46">
          <cell r="B46" t="str">
            <v>HONYFLOUR</v>
          </cell>
          <cell r="C46">
            <v>0</v>
          </cell>
          <cell r="D46" t="str">
            <v>1.01</v>
          </cell>
          <cell r="E46">
            <v>0</v>
          </cell>
          <cell r="F46">
            <v>0</v>
          </cell>
          <cell r="G46" t="str">
            <v>-</v>
          </cell>
          <cell r="H46">
            <v>0</v>
          </cell>
          <cell r="I46">
            <v>0</v>
          </cell>
          <cell r="J46" t="str">
            <v>1.01</v>
          </cell>
          <cell r="K46">
            <v>0</v>
          </cell>
          <cell r="L46">
            <v>0</v>
          </cell>
          <cell r="M46" t="str">
            <v>0.97</v>
          </cell>
          <cell r="N46">
            <v>0</v>
          </cell>
          <cell r="O46">
            <v>0</v>
          </cell>
          <cell r="P46" t="str">
            <v>0.96</v>
          </cell>
          <cell r="Q46">
            <v>0</v>
          </cell>
          <cell r="R46">
            <v>0</v>
          </cell>
          <cell r="S46" t="str">
            <v>1.03</v>
          </cell>
          <cell r="T46" t="str">
            <v>-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0.96</v>
          </cell>
        </row>
        <row r="47">
          <cell r="B47" t="str">
            <v>IKEJAHOTEL</v>
          </cell>
          <cell r="C47">
            <v>0</v>
          </cell>
          <cell r="D47" t="str">
            <v>1.37</v>
          </cell>
          <cell r="E47">
            <v>0</v>
          </cell>
          <cell r="F47">
            <v>0</v>
          </cell>
          <cell r="G47" t="str">
            <v>-</v>
          </cell>
          <cell r="H47">
            <v>0</v>
          </cell>
          <cell r="I47">
            <v>0</v>
          </cell>
          <cell r="J47" t="str">
            <v>1.37</v>
          </cell>
          <cell r="K47">
            <v>0</v>
          </cell>
          <cell r="L47">
            <v>0</v>
          </cell>
          <cell r="M47" t="str">
            <v>1.46</v>
          </cell>
          <cell r="N47">
            <v>0</v>
          </cell>
          <cell r="O47">
            <v>0</v>
          </cell>
          <cell r="P47" t="str">
            <v>1.46</v>
          </cell>
          <cell r="Q47">
            <v>0</v>
          </cell>
          <cell r="R47">
            <v>0</v>
          </cell>
          <cell r="S47" t="str">
            <v>-</v>
          </cell>
          <cell r="T47" t="str">
            <v>-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1.46</v>
          </cell>
        </row>
        <row r="48">
          <cell r="B48" t="str">
            <v>INTBREW</v>
          </cell>
          <cell r="C48">
            <v>0</v>
          </cell>
          <cell r="D48" t="str">
            <v>15.30</v>
          </cell>
          <cell r="E48">
            <v>0</v>
          </cell>
          <cell r="F48">
            <v>0</v>
          </cell>
          <cell r="G48" t="str">
            <v>-</v>
          </cell>
          <cell r="H48">
            <v>0</v>
          </cell>
          <cell r="I48">
            <v>0</v>
          </cell>
          <cell r="J48" t="str">
            <v>15.30</v>
          </cell>
          <cell r="K48">
            <v>0</v>
          </cell>
          <cell r="L48">
            <v>0</v>
          </cell>
          <cell r="M48" t="str">
            <v>-</v>
          </cell>
          <cell r="N48">
            <v>0</v>
          </cell>
          <cell r="O48">
            <v>0</v>
          </cell>
          <cell r="P48" t="str">
            <v>-</v>
          </cell>
          <cell r="Q48">
            <v>0</v>
          </cell>
          <cell r="R48">
            <v>0</v>
          </cell>
          <cell r="S48" t="str">
            <v>-</v>
          </cell>
          <cell r="T48" t="str">
            <v>-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15.30</v>
          </cell>
        </row>
        <row r="49">
          <cell r="B49" t="str">
            <v>JAIZBANK</v>
          </cell>
          <cell r="C49">
            <v>0</v>
          </cell>
          <cell r="D49" t="str">
            <v>0.44</v>
          </cell>
          <cell r="E49">
            <v>0</v>
          </cell>
          <cell r="F49">
            <v>0</v>
          </cell>
          <cell r="G49" t="str">
            <v>-</v>
          </cell>
          <cell r="H49">
            <v>0</v>
          </cell>
          <cell r="I49">
            <v>0</v>
          </cell>
          <cell r="J49" t="str">
            <v>0.44</v>
          </cell>
          <cell r="K49">
            <v>0</v>
          </cell>
          <cell r="L49">
            <v>0</v>
          </cell>
          <cell r="M49" t="str">
            <v>0.44</v>
          </cell>
          <cell r="N49">
            <v>0</v>
          </cell>
          <cell r="O49">
            <v>0</v>
          </cell>
          <cell r="P49" t="str">
            <v>0.44</v>
          </cell>
          <cell r="Q49">
            <v>0</v>
          </cell>
          <cell r="R49">
            <v>0</v>
          </cell>
          <cell r="S49" t="str">
            <v>-</v>
          </cell>
          <cell r="T49" t="str">
            <v>-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 t="str">
            <v>0.44</v>
          </cell>
        </row>
        <row r="50">
          <cell r="B50" t="str">
            <v>JAPAULOIL</v>
          </cell>
          <cell r="C50">
            <v>0</v>
          </cell>
          <cell r="D50" t="str">
            <v>0.22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 t="str">
            <v>0.22</v>
          </cell>
          <cell r="K50">
            <v>0</v>
          </cell>
          <cell r="L50">
            <v>0</v>
          </cell>
          <cell r="M50" t="str">
            <v>0.21</v>
          </cell>
          <cell r="N50">
            <v>0</v>
          </cell>
          <cell r="O50">
            <v>0</v>
          </cell>
          <cell r="P50" t="str">
            <v>0.20</v>
          </cell>
          <cell r="Q50">
            <v>0</v>
          </cell>
          <cell r="R50">
            <v>0</v>
          </cell>
          <cell r="S50" t="str">
            <v>4.76</v>
          </cell>
          <cell r="T50" t="str">
            <v>-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0.21</v>
          </cell>
        </row>
        <row r="51">
          <cell r="B51" t="str">
            <v>JBERGER</v>
          </cell>
          <cell r="C51">
            <v>0</v>
          </cell>
          <cell r="D51" t="str">
            <v>18.00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 t="str">
            <v>18.00</v>
          </cell>
          <cell r="K51">
            <v>0</v>
          </cell>
          <cell r="L51">
            <v>0</v>
          </cell>
          <cell r="M51" t="str">
            <v>-</v>
          </cell>
          <cell r="N51">
            <v>0</v>
          </cell>
          <cell r="O51">
            <v>0</v>
          </cell>
          <cell r="P51" t="str">
            <v>-</v>
          </cell>
          <cell r="Q51">
            <v>0</v>
          </cell>
          <cell r="R51">
            <v>0</v>
          </cell>
          <cell r="S51" t="str">
            <v>-</v>
          </cell>
          <cell r="T51" t="str">
            <v>-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18.00</v>
          </cell>
        </row>
        <row r="52">
          <cell r="B52" t="str">
            <v>JOHNHOLT</v>
          </cell>
          <cell r="C52">
            <v>0</v>
          </cell>
          <cell r="D52" t="str">
            <v>0.46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 t="str">
            <v>0.46</v>
          </cell>
          <cell r="K52">
            <v>0</v>
          </cell>
          <cell r="L52">
            <v>0</v>
          </cell>
          <cell r="M52" t="str">
            <v>-</v>
          </cell>
          <cell r="N52">
            <v>0</v>
          </cell>
          <cell r="O52">
            <v>0</v>
          </cell>
          <cell r="P52" t="str">
            <v>-</v>
          </cell>
          <cell r="Q52">
            <v>0</v>
          </cell>
          <cell r="R52">
            <v>0</v>
          </cell>
          <cell r="S52" t="str">
            <v>-</v>
          </cell>
          <cell r="T52" t="str">
            <v>-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 t="str">
            <v>0.46</v>
          </cell>
        </row>
        <row r="53">
          <cell r="B53" t="str">
            <v>LASACO</v>
          </cell>
          <cell r="C53">
            <v>0</v>
          </cell>
          <cell r="D53" t="str">
            <v>0.33</v>
          </cell>
          <cell r="E53">
            <v>0</v>
          </cell>
          <cell r="F53">
            <v>0</v>
          </cell>
          <cell r="G53" t="str">
            <v>-</v>
          </cell>
          <cell r="H53">
            <v>0</v>
          </cell>
          <cell r="I53">
            <v>0</v>
          </cell>
          <cell r="J53" t="str">
            <v>0.33</v>
          </cell>
          <cell r="K53">
            <v>0</v>
          </cell>
          <cell r="L53">
            <v>0</v>
          </cell>
          <cell r="M53" t="str">
            <v>0.35</v>
          </cell>
          <cell r="N53">
            <v>0</v>
          </cell>
          <cell r="O53">
            <v>0</v>
          </cell>
          <cell r="P53" t="str">
            <v>0.34</v>
          </cell>
          <cell r="Q53">
            <v>0</v>
          </cell>
          <cell r="R53">
            <v>0</v>
          </cell>
          <cell r="S53" t="str">
            <v>2.86</v>
          </cell>
          <cell r="T53" t="str">
            <v>-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>0.34</v>
          </cell>
        </row>
        <row r="54">
          <cell r="B54" t="str">
            <v>LAWUNION</v>
          </cell>
          <cell r="C54">
            <v>0</v>
          </cell>
          <cell r="D54" t="str">
            <v>0.47</v>
          </cell>
          <cell r="E54">
            <v>0</v>
          </cell>
          <cell r="F54">
            <v>0</v>
          </cell>
          <cell r="G54" t="str">
            <v>-</v>
          </cell>
          <cell r="H54">
            <v>0</v>
          </cell>
          <cell r="I54">
            <v>0</v>
          </cell>
          <cell r="J54" t="str">
            <v>0.47</v>
          </cell>
          <cell r="K54">
            <v>0</v>
          </cell>
          <cell r="L54">
            <v>0</v>
          </cell>
          <cell r="M54" t="str">
            <v>-</v>
          </cell>
          <cell r="N54">
            <v>0</v>
          </cell>
          <cell r="O54">
            <v>0</v>
          </cell>
          <cell r="P54" t="str">
            <v>-</v>
          </cell>
          <cell r="Q54">
            <v>0</v>
          </cell>
          <cell r="R54">
            <v>0</v>
          </cell>
          <cell r="S54" t="str">
            <v>-</v>
          </cell>
          <cell r="T54" t="str">
            <v>-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>0.47</v>
          </cell>
        </row>
        <row r="55">
          <cell r="B55" t="str">
            <v>LEARNAFRCA</v>
          </cell>
          <cell r="C55">
            <v>0</v>
          </cell>
          <cell r="D55" t="str">
            <v>1.40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 t="str">
            <v>1.40</v>
          </cell>
          <cell r="K55">
            <v>0</v>
          </cell>
          <cell r="L55">
            <v>0</v>
          </cell>
          <cell r="M55" t="str">
            <v>-</v>
          </cell>
          <cell r="N55">
            <v>0</v>
          </cell>
          <cell r="O55">
            <v>0</v>
          </cell>
          <cell r="P55" t="str">
            <v>-</v>
          </cell>
          <cell r="Q55">
            <v>0</v>
          </cell>
          <cell r="R55">
            <v>0</v>
          </cell>
          <cell r="S55" t="str">
            <v>-</v>
          </cell>
          <cell r="T55" t="str">
            <v>-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1.40</v>
          </cell>
        </row>
        <row r="56">
          <cell r="B56" t="str">
            <v>LINKASSURE</v>
          </cell>
          <cell r="C56">
            <v>0</v>
          </cell>
          <cell r="D56" t="str">
            <v>0.64</v>
          </cell>
          <cell r="E56">
            <v>0</v>
          </cell>
          <cell r="F56">
            <v>0</v>
          </cell>
          <cell r="G56" t="str">
            <v>-</v>
          </cell>
          <cell r="H56">
            <v>0</v>
          </cell>
          <cell r="I56">
            <v>0</v>
          </cell>
          <cell r="J56" t="str">
            <v>0.64</v>
          </cell>
          <cell r="K56">
            <v>0</v>
          </cell>
          <cell r="L56">
            <v>0</v>
          </cell>
          <cell r="M56" t="str">
            <v>0.58</v>
          </cell>
          <cell r="N56">
            <v>0</v>
          </cell>
          <cell r="O56">
            <v>0</v>
          </cell>
          <cell r="P56" t="str">
            <v>0.58</v>
          </cell>
          <cell r="Q56">
            <v>0</v>
          </cell>
          <cell r="R56">
            <v>0</v>
          </cell>
          <cell r="S56" t="str">
            <v>-</v>
          </cell>
          <cell r="T56" t="str">
            <v>-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0.58</v>
          </cell>
        </row>
        <row r="57">
          <cell r="B57" t="str">
            <v>LIVESTOCK</v>
          </cell>
          <cell r="C57">
            <v>0</v>
          </cell>
          <cell r="D57" t="str">
            <v>0.48</v>
          </cell>
          <cell r="E57">
            <v>0</v>
          </cell>
          <cell r="F57">
            <v>0</v>
          </cell>
          <cell r="G57" t="str">
            <v>-</v>
          </cell>
          <cell r="H57">
            <v>0</v>
          </cell>
          <cell r="I57">
            <v>0</v>
          </cell>
          <cell r="J57" t="str">
            <v>0.48</v>
          </cell>
          <cell r="K57">
            <v>0</v>
          </cell>
          <cell r="L57">
            <v>0</v>
          </cell>
          <cell r="M57" t="str">
            <v>-</v>
          </cell>
          <cell r="N57">
            <v>0</v>
          </cell>
          <cell r="O57">
            <v>0</v>
          </cell>
          <cell r="P57" t="str">
            <v>-</v>
          </cell>
          <cell r="Q57">
            <v>0</v>
          </cell>
          <cell r="R57">
            <v>0</v>
          </cell>
          <cell r="S57" t="str">
            <v>-</v>
          </cell>
          <cell r="T57" t="str">
            <v>-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0.48</v>
          </cell>
        </row>
        <row r="58">
          <cell r="B58" t="str">
            <v>MANSARD</v>
          </cell>
          <cell r="C58">
            <v>0</v>
          </cell>
          <cell r="D58" t="str">
            <v>1.65</v>
          </cell>
          <cell r="E58">
            <v>0</v>
          </cell>
          <cell r="F58">
            <v>0</v>
          </cell>
          <cell r="G58" t="str">
            <v>-</v>
          </cell>
          <cell r="H58">
            <v>0</v>
          </cell>
          <cell r="I58">
            <v>0</v>
          </cell>
          <cell r="J58" t="str">
            <v>1.65</v>
          </cell>
          <cell r="K58">
            <v>0</v>
          </cell>
          <cell r="L58">
            <v>0</v>
          </cell>
          <cell r="M58" t="str">
            <v>-</v>
          </cell>
          <cell r="N58">
            <v>0</v>
          </cell>
          <cell r="O58">
            <v>0</v>
          </cell>
          <cell r="P58" t="str">
            <v>-</v>
          </cell>
          <cell r="Q58">
            <v>0</v>
          </cell>
          <cell r="R58">
            <v>0</v>
          </cell>
          <cell r="S58" t="str">
            <v>-</v>
          </cell>
          <cell r="T58" t="str">
            <v>-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1.65</v>
          </cell>
        </row>
        <row r="59">
          <cell r="B59" t="str">
            <v>MAYBAKER</v>
          </cell>
          <cell r="C59">
            <v>0</v>
          </cell>
          <cell r="D59" t="str">
            <v>2.40</v>
          </cell>
          <cell r="E59">
            <v>0</v>
          </cell>
          <cell r="F59">
            <v>0</v>
          </cell>
          <cell r="G59" t="str">
            <v>-</v>
          </cell>
          <cell r="H59">
            <v>0</v>
          </cell>
          <cell r="I59">
            <v>0</v>
          </cell>
          <cell r="J59" t="str">
            <v>2.40</v>
          </cell>
          <cell r="K59">
            <v>0</v>
          </cell>
          <cell r="L59">
            <v>0</v>
          </cell>
          <cell r="M59" t="str">
            <v>-</v>
          </cell>
          <cell r="N59">
            <v>0</v>
          </cell>
          <cell r="O59">
            <v>0</v>
          </cell>
          <cell r="P59" t="str">
            <v>-</v>
          </cell>
          <cell r="Q59">
            <v>0</v>
          </cell>
          <cell r="R59">
            <v>0</v>
          </cell>
          <cell r="S59" t="str">
            <v>-</v>
          </cell>
          <cell r="T59" t="str">
            <v>-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2.40</v>
          </cell>
        </row>
        <row r="60">
          <cell r="B60" t="str">
            <v>MBENEFIT</v>
          </cell>
          <cell r="C60">
            <v>0</v>
          </cell>
          <cell r="D60" t="str">
            <v>0.20</v>
          </cell>
          <cell r="E60">
            <v>0</v>
          </cell>
          <cell r="F60">
            <v>0</v>
          </cell>
          <cell r="G60" t="str">
            <v>-</v>
          </cell>
          <cell r="H60">
            <v>0</v>
          </cell>
          <cell r="I60">
            <v>0</v>
          </cell>
          <cell r="J60" t="str">
            <v>0.20</v>
          </cell>
          <cell r="K60">
            <v>0</v>
          </cell>
          <cell r="L60">
            <v>0</v>
          </cell>
          <cell r="M60" t="str">
            <v>0.20</v>
          </cell>
          <cell r="N60">
            <v>0</v>
          </cell>
          <cell r="O60">
            <v>0</v>
          </cell>
          <cell r="P60" t="str">
            <v>0.20</v>
          </cell>
          <cell r="Q60">
            <v>0</v>
          </cell>
          <cell r="R60">
            <v>0</v>
          </cell>
          <cell r="S60" t="str">
            <v>-</v>
          </cell>
          <cell r="T60" t="str">
            <v>-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0.20</v>
          </cell>
        </row>
        <row r="61">
          <cell r="B61" t="str">
            <v>MEDVIEWAIR</v>
          </cell>
          <cell r="C61">
            <v>0</v>
          </cell>
          <cell r="D61" t="str">
            <v>1.80</v>
          </cell>
          <cell r="E61">
            <v>0</v>
          </cell>
          <cell r="F61">
            <v>0</v>
          </cell>
          <cell r="G61" t="str">
            <v>-</v>
          </cell>
          <cell r="H61">
            <v>0</v>
          </cell>
          <cell r="I61">
            <v>0</v>
          </cell>
          <cell r="J61" t="str">
            <v>1.80</v>
          </cell>
          <cell r="K61">
            <v>0</v>
          </cell>
          <cell r="L61">
            <v>0</v>
          </cell>
          <cell r="M61" t="str">
            <v>-</v>
          </cell>
          <cell r="N61">
            <v>0</v>
          </cell>
          <cell r="O61">
            <v>0</v>
          </cell>
          <cell r="P61" t="str">
            <v>-</v>
          </cell>
          <cell r="Q61">
            <v>0</v>
          </cell>
          <cell r="R61">
            <v>0</v>
          </cell>
          <cell r="S61" t="str">
            <v>-</v>
          </cell>
          <cell r="T61" t="str">
            <v>-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1.80</v>
          </cell>
        </row>
        <row r="62">
          <cell r="B62" t="str">
            <v>MOBIL</v>
          </cell>
          <cell r="C62">
            <v>0</v>
          </cell>
          <cell r="D62" t="str">
            <v>158.00</v>
          </cell>
          <cell r="E62">
            <v>0</v>
          </cell>
          <cell r="F62">
            <v>0</v>
          </cell>
          <cell r="G62" t="str">
            <v>-</v>
          </cell>
          <cell r="H62">
            <v>0</v>
          </cell>
          <cell r="I62">
            <v>0</v>
          </cell>
          <cell r="J62" t="str">
            <v>158.00</v>
          </cell>
          <cell r="K62">
            <v>0</v>
          </cell>
          <cell r="L62">
            <v>0</v>
          </cell>
          <cell r="M62" t="str">
            <v>-</v>
          </cell>
          <cell r="N62">
            <v>0</v>
          </cell>
          <cell r="O62">
            <v>0</v>
          </cell>
          <cell r="P62" t="str">
            <v>-</v>
          </cell>
          <cell r="Q62">
            <v>0</v>
          </cell>
          <cell r="R62">
            <v>0</v>
          </cell>
          <cell r="S62" t="str">
            <v>-</v>
          </cell>
          <cell r="T62" t="str">
            <v>-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158.00</v>
          </cell>
        </row>
        <row r="63">
          <cell r="B63" t="str">
            <v>MRS</v>
          </cell>
          <cell r="C63">
            <v>0</v>
          </cell>
          <cell r="D63" t="str">
            <v>20.85</v>
          </cell>
          <cell r="E63">
            <v>0</v>
          </cell>
          <cell r="F63">
            <v>0</v>
          </cell>
          <cell r="G63" t="str">
            <v>-</v>
          </cell>
          <cell r="H63">
            <v>0</v>
          </cell>
          <cell r="I63">
            <v>0</v>
          </cell>
          <cell r="J63" t="str">
            <v>20.85</v>
          </cell>
          <cell r="K63">
            <v>0</v>
          </cell>
          <cell r="L63">
            <v>0</v>
          </cell>
          <cell r="M63" t="str">
            <v>-</v>
          </cell>
          <cell r="N63">
            <v>0</v>
          </cell>
          <cell r="O63">
            <v>0</v>
          </cell>
          <cell r="P63" t="str">
            <v>-</v>
          </cell>
          <cell r="Q63">
            <v>0</v>
          </cell>
          <cell r="R63">
            <v>0</v>
          </cell>
          <cell r="S63" t="str">
            <v>-</v>
          </cell>
          <cell r="T63" t="str">
            <v>-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20.85</v>
          </cell>
        </row>
        <row r="64">
          <cell r="B64" t="str">
            <v>MTNN</v>
          </cell>
          <cell r="C64">
            <v>0</v>
          </cell>
          <cell r="D64" t="str">
            <v>128.00</v>
          </cell>
          <cell r="E64">
            <v>0</v>
          </cell>
          <cell r="F64">
            <v>0</v>
          </cell>
          <cell r="G64" t="str">
            <v>-</v>
          </cell>
          <cell r="H64">
            <v>0</v>
          </cell>
          <cell r="I64">
            <v>0</v>
          </cell>
          <cell r="J64" t="str">
            <v>128.00</v>
          </cell>
          <cell r="K64">
            <v>0</v>
          </cell>
          <cell r="L64">
            <v>0</v>
          </cell>
          <cell r="M64" t="str">
            <v>127.90</v>
          </cell>
          <cell r="N64">
            <v>0</v>
          </cell>
          <cell r="O64">
            <v>0</v>
          </cell>
          <cell r="P64" t="str">
            <v>126.00</v>
          </cell>
          <cell r="Q64">
            <v>0</v>
          </cell>
          <cell r="R64">
            <v>0</v>
          </cell>
          <cell r="S64" t="str">
            <v>1.49</v>
          </cell>
          <cell r="T64" t="str">
            <v>126.00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126.00</v>
          </cell>
        </row>
        <row r="65">
          <cell r="B65" t="str">
            <v>NAHCO</v>
          </cell>
          <cell r="C65">
            <v>0</v>
          </cell>
          <cell r="D65" t="str">
            <v>2.35</v>
          </cell>
          <cell r="E65">
            <v>0</v>
          </cell>
          <cell r="F65">
            <v>0</v>
          </cell>
          <cell r="G65" t="str">
            <v>-</v>
          </cell>
          <cell r="H65">
            <v>0</v>
          </cell>
          <cell r="I65">
            <v>0</v>
          </cell>
          <cell r="J65" t="str">
            <v>2.35</v>
          </cell>
          <cell r="K65">
            <v>0</v>
          </cell>
          <cell r="L65">
            <v>0</v>
          </cell>
          <cell r="M65" t="str">
            <v>2.45</v>
          </cell>
          <cell r="N65">
            <v>0</v>
          </cell>
          <cell r="O65">
            <v>0</v>
          </cell>
          <cell r="P65" t="str">
            <v>2.12</v>
          </cell>
          <cell r="Q65">
            <v>0</v>
          </cell>
          <cell r="R65">
            <v>0</v>
          </cell>
          <cell r="S65" t="str">
            <v>13.47</v>
          </cell>
          <cell r="T65" t="str">
            <v>-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2.35</v>
          </cell>
        </row>
        <row r="66">
          <cell r="B66" t="str">
            <v>NASCON</v>
          </cell>
          <cell r="C66">
            <v>0</v>
          </cell>
          <cell r="D66" t="str">
            <v>15.00</v>
          </cell>
          <cell r="E66">
            <v>0</v>
          </cell>
          <cell r="F66">
            <v>0</v>
          </cell>
          <cell r="G66" t="str">
            <v>-</v>
          </cell>
          <cell r="H66">
            <v>0</v>
          </cell>
          <cell r="I66">
            <v>0</v>
          </cell>
          <cell r="J66" t="str">
            <v>15.00</v>
          </cell>
          <cell r="K66">
            <v>0</v>
          </cell>
          <cell r="L66">
            <v>0</v>
          </cell>
          <cell r="M66" t="str">
            <v>13.60</v>
          </cell>
          <cell r="N66">
            <v>0</v>
          </cell>
          <cell r="O66">
            <v>0</v>
          </cell>
          <cell r="P66" t="str">
            <v>13.50</v>
          </cell>
          <cell r="Q66">
            <v>0</v>
          </cell>
          <cell r="R66">
            <v>0</v>
          </cell>
          <cell r="S66" t="str">
            <v>0.74</v>
          </cell>
          <cell r="T66" t="str">
            <v>13.50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13.50</v>
          </cell>
        </row>
        <row r="67">
          <cell r="B67" t="str">
            <v>NB</v>
          </cell>
          <cell r="C67">
            <v>0</v>
          </cell>
          <cell r="D67" t="str">
            <v>59.00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 t="str">
            <v>59.00</v>
          </cell>
          <cell r="K67">
            <v>0</v>
          </cell>
          <cell r="L67">
            <v>0</v>
          </cell>
          <cell r="M67" t="str">
            <v>56.10</v>
          </cell>
          <cell r="N67">
            <v>0</v>
          </cell>
          <cell r="O67">
            <v>0</v>
          </cell>
          <cell r="P67" t="str">
            <v>56.10</v>
          </cell>
          <cell r="Q67">
            <v>0</v>
          </cell>
          <cell r="R67">
            <v>0</v>
          </cell>
          <cell r="S67" t="str">
            <v>-</v>
          </cell>
          <cell r="T67" t="str">
            <v>56.10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56.10</v>
          </cell>
        </row>
        <row r="68">
          <cell r="B68" t="str">
            <v>NEIMETH</v>
          </cell>
          <cell r="C68">
            <v>0</v>
          </cell>
          <cell r="D68" t="str">
            <v>0.50</v>
          </cell>
          <cell r="E68">
            <v>0</v>
          </cell>
          <cell r="F68">
            <v>0</v>
          </cell>
          <cell r="G68" t="str">
            <v>-</v>
          </cell>
          <cell r="H68">
            <v>0</v>
          </cell>
          <cell r="I68">
            <v>0</v>
          </cell>
          <cell r="J68" t="str">
            <v>0.50</v>
          </cell>
          <cell r="K68">
            <v>0</v>
          </cell>
          <cell r="L68">
            <v>0</v>
          </cell>
          <cell r="M68" t="str">
            <v>0.50</v>
          </cell>
          <cell r="N68">
            <v>0</v>
          </cell>
          <cell r="O68">
            <v>0</v>
          </cell>
          <cell r="P68" t="str">
            <v>0.50</v>
          </cell>
          <cell r="Q68">
            <v>0</v>
          </cell>
          <cell r="R68">
            <v>0</v>
          </cell>
          <cell r="S68" t="str">
            <v>-</v>
          </cell>
          <cell r="T68" t="str">
            <v>-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0.50</v>
          </cell>
        </row>
        <row r="69">
          <cell r="B69" t="str">
            <v>NEM</v>
          </cell>
          <cell r="C69">
            <v>0</v>
          </cell>
          <cell r="D69" t="str">
            <v>2.08</v>
          </cell>
          <cell r="E69">
            <v>0</v>
          </cell>
          <cell r="F69">
            <v>0</v>
          </cell>
          <cell r="G69" t="str">
            <v>-</v>
          </cell>
          <cell r="H69">
            <v>0</v>
          </cell>
          <cell r="I69">
            <v>0</v>
          </cell>
          <cell r="J69" t="str">
            <v>2.08</v>
          </cell>
          <cell r="K69">
            <v>0</v>
          </cell>
          <cell r="L69">
            <v>0</v>
          </cell>
          <cell r="M69" t="str">
            <v>-</v>
          </cell>
          <cell r="N69">
            <v>0</v>
          </cell>
          <cell r="O69">
            <v>0</v>
          </cell>
          <cell r="P69" t="str">
            <v>-</v>
          </cell>
          <cell r="Q69">
            <v>0</v>
          </cell>
          <cell r="R69">
            <v>0</v>
          </cell>
          <cell r="S69" t="str">
            <v>-</v>
          </cell>
          <cell r="T69" t="str">
            <v>-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2.08</v>
          </cell>
        </row>
        <row r="70">
          <cell r="B70" t="str">
            <v>NESTLE</v>
          </cell>
          <cell r="C70">
            <v>0</v>
          </cell>
          <cell r="D70" t="str">
            <v>1,250.00</v>
          </cell>
          <cell r="E70">
            <v>0</v>
          </cell>
          <cell r="F70">
            <v>0</v>
          </cell>
          <cell r="G70" t="str">
            <v>-</v>
          </cell>
          <cell r="H70">
            <v>0</v>
          </cell>
          <cell r="I70">
            <v>0</v>
          </cell>
          <cell r="J70" t="str">
            <v>1,250.00</v>
          </cell>
          <cell r="K70">
            <v>0</v>
          </cell>
          <cell r="L70">
            <v>0</v>
          </cell>
          <cell r="M70" t="str">
            <v>1,260.00</v>
          </cell>
          <cell r="N70">
            <v>0</v>
          </cell>
          <cell r="O70">
            <v>0</v>
          </cell>
          <cell r="P70" t="str">
            <v>1,250.00</v>
          </cell>
          <cell r="Q70">
            <v>0</v>
          </cell>
          <cell r="R70">
            <v>0</v>
          </cell>
          <cell r="S70" t="str">
            <v>0.79</v>
          </cell>
          <cell r="T70" t="str">
            <v>-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1,260.00</v>
          </cell>
        </row>
        <row r="71">
          <cell r="B71" t="str">
            <v>NNFM</v>
          </cell>
          <cell r="C71">
            <v>0</v>
          </cell>
          <cell r="D71" t="str">
            <v>4.30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 t="str">
            <v>4.30</v>
          </cell>
          <cell r="K71">
            <v>0</v>
          </cell>
          <cell r="L71">
            <v>0</v>
          </cell>
          <cell r="M71" t="str">
            <v>-</v>
          </cell>
          <cell r="N71">
            <v>0</v>
          </cell>
          <cell r="O71">
            <v>0</v>
          </cell>
          <cell r="P71" t="str">
            <v>-</v>
          </cell>
          <cell r="Q71">
            <v>0</v>
          </cell>
          <cell r="R71">
            <v>0</v>
          </cell>
          <cell r="S71" t="str">
            <v>-</v>
          </cell>
          <cell r="T71" t="str">
            <v>-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4.30</v>
          </cell>
        </row>
        <row r="72">
          <cell r="B72" t="str">
            <v>OANDO</v>
          </cell>
          <cell r="C72">
            <v>0</v>
          </cell>
          <cell r="D72" t="str">
            <v>4.05</v>
          </cell>
          <cell r="E72">
            <v>0</v>
          </cell>
          <cell r="F72">
            <v>0</v>
          </cell>
          <cell r="G72" t="str">
            <v>-</v>
          </cell>
          <cell r="H72">
            <v>0</v>
          </cell>
          <cell r="I72">
            <v>0</v>
          </cell>
          <cell r="J72" t="str">
            <v>4.05</v>
          </cell>
          <cell r="K72">
            <v>0</v>
          </cell>
          <cell r="L72">
            <v>0</v>
          </cell>
          <cell r="M72" t="str">
            <v>4.05</v>
          </cell>
          <cell r="N72">
            <v>0</v>
          </cell>
          <cell r="O72">
            <v>0</v>
          </cell>
          <cell r="P72" t="str">
            <v>4.00</v>
          </cell>
          <cell r="Q72">
            <v>0</v>
          </cell>
          <cell r="R72">
            <v>0</v>
          </cell>
          <cell r="S72" t="str">
            <v>1.23</v>
          </cell>
          <cell r="T72" t="str">
            <v>-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4.00</v>
          </cell>
        </row>
        <row r="73">
          <cell r="B73" t="str">
            <v>OKOMUOIL</v>
          </cell>
          <cell r="C73">
            <v>0</v>
          </cell>
          <cell r="D73" t="str">
            <v>55.80</v>
          </cell>
          <cell r="E73">
            <v>0</v>
          </cell>
          <cell r="F73">
            <v>0</v>
          </cell>
          <cell r="G73" t="str">
            <v>-</v>
          </cell>
          <cell r="H73">
            <v>0</v>
          </cell>
          <cell r="I73">
            <v>0</v>
          </cell>
          <cell r="J73" t="str">
            <v>55.80</v>
          </cell>
          <cell r="K73">
            <v>0</v>
          </cell>
          <cell r="L73">
            <v>0</v>
          </cell>
          <cell r="M73" t="str">
            <v>-</v>
          </cell>
          <cell r="N73">
            <v>0</v>
          </cell>
          <cell r="O73">
            <v>0</v>
          </cell>
          <cell r="P73" t="str">
            <v>-</v>
          </cell>
          <cell r="Q73">
            <v>0</v>
          </cell>
          <cell r="R73">
            <v>0</v>
          </cell>
          <cell r="S73" t="str">
            <v>-</v>
          </cell>
          <cell r="T73" t="str">
            <v>-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55.80</v>
          </cell>
        </row>
        <row r="74">
          <cell r="B74" t="str">
            <v>PRESCO</v>
          </cell>
          <cell r="C74">
            <v>0</v>
          </cell>
          <cell r="D74" t="str">
            <v>44.80</v>
          </cell>
          <cell r="E74">
            <v>0</v>
          </cell>
          <cell r="F74">
            <v>0</v>
          </cell>
          <cell r="G74" t="str">
            <v>-</v>
          </cell>
          <cell r="H74">
            <v>0</v>
          </cell>
          <cell r="I74">
            <v>0</v>
          </cell>
          <cell r="J74" t="str">
            <v>44.80</v>
          </cell>
          <cell r="K74">
            <v>0</v>
          </cell>
          <cell r="L74">
            <v>0</v>
          </cell>
          <cell r="M74" t="str">
            <v>-</v>
          </cell>
          <cell r="N74">
            <v>0</v>
          </cell>
          <cell r="O74">
            <v>0</v>
          </cell>
          <cell r="P74" t="str">
            <v>-</v>
          </cell>
          <cell r="Q74">
            <v>0</v>
          </cell>
          <cell r="R74">
            <v>0</v>
          </cell>
          <cell r="S74" t="str">
            <v>-</v>
          </cell>
          <cell r="T74" t="str">
            <v>-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44.80</v>
          </cell>
        </row>
        <row r="75">
          <cell r="B75" t="str">
            <v>PRESTIGE</v>
          </cell>
          <cell r="C75">
            <v>0</v>
          </cell>
          <cell r="D75" t="str">
            <v>0.48</v>
          </cell>
          <cell r="E75">
            <v>0</v>
          </cell>
          <cell r="F75">
            <v>0</v>
          </cell>
          <cell r="G75" t="str">
            <v>-</v>
          </cell>
          <cell r="H75">
            <v>0</v>
          </cell>
          <cell r="I75">
            <v>0</v>
          </cell>
          <cell r="J75" t="str">
            <v>0.48</v>
          </cell>
          <cell r="K75">
            <v>0</v>
          </cell>
          <cell r="L75">
            <v>0</v>
          </cell>
          <cell r="M75" t="str">
            <v>0.50</v>
          </cell>
          <cell r="N75">
            <v>0</v>
          </cell>
          <cell r="O75">
            <v>0</v>
          </cell>
          <cell r="P75" t="str">
            <v>0.48</v>
          </cell>
          <cell r="Q75">
            <v>0</v>
          </cell>
          <cell r="R75">
            <v>0</v>
          </cell>
          <cell r="S75" t="str">
            <v>4.00</v>
          </cell>
          <cell r="T75" t="str">
            <v>-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0.48</v>
          </cell>
        </row>
        <row r="76">
          <cell r="B76" t="str">
            <v>PZ</v>
          </cell>
          <cell r="C76">
            <v>0</v>
          </cell>
          <cell r="D76" t="str">
            <v>5.80</v>
          </cell>
          <cell r="E76">
            <v>0</v>
          </cell>
          <cell r="F76">
            <v>0</v>
          </cell>
          <cell r="G76" t="str">
            <v>-</v>
          </cell>
          <cell r="H76">
            <v>0</v>
          </cell>
          <cell r="I76">
            <v>0</v>
          </cell>
          <cell r="J76" t="str">
            <v>5.80</v>
          </cell>
          <cell r="K76">
            <v>0</v>
          </cell>
          <cell r="L76">
            <v>0</v>
          </cell>
          <cell r="M76" t="str">
            <v>6.00</v>
          </cell>
          <cell r="N76">
            <v>0</v>
          </cell>
          <cell r="O76">
            <v>0</v>
          </cell>
          <cell r="P76" t="str">
            <v>5.80</v>
          </cell>
          <cell r="Q76">
            <v>0</v>
          </cell>
          <cell r="R76">
            <v>0</v>
          </cell>
          <cell r="S76" t="str">
            <v>3.33</v>
          </cell>
          <cell r="T76" t="str">
            <v>6.00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6.00</v>
          </cell>
        </row>
        <row r="77">
          <cell r="B77" t="str">
            <v>REDSTAREX</v>
          </cell>
          <cell r="C77">
            <v>0</v>
          </cell>
          <cell r="D77" t="str">
            <v>5.28</v>
          </cell>
          <cell r="E77">
            <v>0</v>
          </cell>
          <cell r="F77">
            <v>0</v>
          </cell>
          <cell r="G77" t="str">
            <v>-</v>
          </cell>
          <cell r="H77">
            <v>0</v>
          </cell>
          <cell r="I77">
            <v>0</v>
          </cell>
          <cell r="J77" t="str">
            <v>5.28</v>
          </cell>
          <cell r="K77">
            <v>0</v>
          </cell>
          <cell r="L77">
            <v>0</v>
          </cell>
          <cell r="M77" t="str">
            <v>-</v>
          </cell>
          <cell r="N77">
            <v>0</v>
          </cell>
          <cell r="O77">
            <v>0</v>
          </cell>
          <cell r="P77" t="str">
            <v>-</v>
          </cell>
          <cell r="Q77">
            <v>0</v>
          </cell>
          <cell r="R77">
            <v>0</v>
          </cell>
          <cell r="S77" t="str">
            <v>-</v>
          </cell>
          <cell r="T77" t="str">
            <v>-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5.28</v>
          </cell>
        </row>
        <row r="78">
          <cell r="B78" t="str">
            <v>REGALINS</v>
          </cell>
          <cell r="C78">
            <v>0</v>
          </cell>
          <cell r="D78" t="str">
            <v>0.20</v>
          </cell>
          <cell r="E78">
            <v>0</v>
          </cell>
          <cell r="F78">
            <v>0</v>
          </cell>
          <cell r="G78" t="str">
            <v>-</v>
          </cell>
          <cell r="H78">
            <v>0</v>
          </cell>
          <cell r="I78">
            <v>0</v>
          </cell>
          <cell r="J78" t="str">
            <v>0.20</v>
          </cell>
          <cell r="K78">
            <v>0</v>
          </cell>
          <cell r="L78">
            <v>0</v>
          </cell>
          <cell r="M78" t="str">
            <v>-</v>
          </cell>
          <cell r="N78">
            <v>0</v>
          </cell>
          <cell r="O78">
            <v>0</v>
          </cell>
          <cell r="P78" t="str">
            <v>-</v>
          </cell>
          <cell r="Q78">
            <v>0</v>
          </cell>
          <cell r="R78">
            <v>0</v>
          </cell>
          <cell r="S78" t="str">
            <v>-</v>
          </cell>
          <cell r="T78" t="str">
            <v>-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0.20</v>
          </cell>
        </row>
        <row r="79">
          <cell r="B79" t="str">
            <v>SEPLAT</v>
          </cell>
          <cell r="C79">
            <v>0</v>
          </cell>
          <cell r="D79" t="str">
            <v>480.00</v>
          </cell>
          <cell r="E79">
            <v>0</v>
          </cell>
          <cell r="F79">
            <v>0</v>
          </cell>
          <cell r="G79" t="str">
            <v>-</v>
          </cell>
          <cell r="H79">
            <v>0</v>
          </cell>
          <cell r="I79">
            <v>0</v>
          </cell>
          <cell r="J79" t="str">
            <v>480.00</v>
          </cell>
          <cell r="K79">
            <v>0</v>
          </cell>
          <cell r="L79">
            <v>0</v>
          </cell>
          <cell r="M79" t="str">
            <v>-</v>
          </cell>
          <cell r="N79">
            <v>0</v>
          </cell>
          <cell r="O79">
            <v>0</v>
          </cell>
          <cell r="P79" t="str">
            <v>-</v>
          </cell>
          <cell r="Q79">
            <v>0</v>
          </cell>
          <cell r="R79">
            <v>0</v>
          </cell>
          <cell r="S79" t="str">
            <v>-</v>
          </cell>
          <cell r="T79" t="str">
            <v>-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480.00</v>
          </cell>
        </row>
        <row r="80">
          <cell r="B80" t="str">
            <v>SKYESHELT</v>
          </cell>
          <cell r="C80">
            <v>0</v>
          </cell>
          <cell r="D80" t="str">
            <v>85.50</v>
          </cell>
          <cell r="E80">
            <v>0</v>
          </cell>
          <cell r="F80">
            <v>0</v>
          </cell>
          <cell r="G80" t="str">
            <v>-</v>
          </cell>
          <cell r="H80">
            <v>0</v>
          </cell>
          <cell r="I80">
            <v>0</v>
          </cell>
          <cell r="J80" t="str">
            <v>85.50</v>
          </cell>
          <cell r="K80">
            <v>0</v>
          </cell>
          <cell r="L80">
            <v>0</v>
          </cell>
          <cell r="M80" t="str">
            <v>-</v>
          </cell>
          <cell r="N80">
            <v>0</v>
          </cell>
          <cell r="O80">
            <v>0</v>
          </cell>
          <cell r="P80" t="str">
            <v>-</v>
          </cell>
          <cell r="Q80">
            <v>0</v>
          </cell>
          <cell r="R80">
            <v>0</v>
          </cell>
          <cell r="S80" t="str">
            <v>-</v>
          </cell>
          <cell r="T80" t="str">
            <v>-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85.50</v>
          </cell>
        </row>
        <row r="81">
          <cell r="B81" t="str">
            <v>SOVRENINS</v>
          </cell>
          <cell r="C81">
            <v>0</v>
          </cell>
          <cell r="D81" t="str">
            <v>0.21</v>
          </cell>
          <cell r="E81">
            <v>0</v>
          </cell>
          <cell r="F81">
            <v>0</v>
          </cell>
          <cell r="G81" t="str">
            <v>-</v>
          </cell>
          <cell r="H81">
            <v>0</v>
          </cell>
          <cell r="I81">
            <v>0</v>
          </cell>
          <cell r="J81" t="str">
            <v>0.21</v>
          </cell>
          <cell r="K81">
            <v>0</v>
          </cell>
          <cell r="L81">
            <v>0</v>
          </cell>
          <cell r="M81" t="str">
            <v>0.22</v>
          </cell>
          <cell r="N81">
            <v>0</v>
          </cell>
          <cell r="O81">
            <v>0</v>
          </cell>
          <cell r="P81" t="str">
            <v>0.22</v>
          </cell>
          <cell r="Q81">
            <v>0</v>
          </cell>
          <cell r="R81">
            <v>0</v>
          </cell>
          <cell r="S81" t="str">
            <v>-</v>
          </cell>
          <cell r="T81" t="str">
            <v>-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0.22</v>
          </cell>
        </row>
        <row r="82">
          <cell r="B82" t="str">
            <v>STANBIC</v>
          </cell>
          <cell r="C82">
            <v>0</v>
          </cell>
          <cell r="D82" t="str">
            <v>38.00</v>
          </cell>
          <cell r="E82">
            <v>0</v>
          </cell>
          <cell r="F82">
            <v>0</v>
          </cell>
          <cell r="G82" t="str">
            <v>-</v>
          </cell>
          <cell r="H82">
            <v>0</v>
          </cell>
          <cell r="I82">
            <v>0</v>
          </cell>
          <cell r="J82" t="str">
            <v>38.00</v>
          </cell>
          <cell r="K82">
            <v>0</v>
          </cell>
          <cell r="L82">
            <v>0</v>
          </cell>
          <cell r="M82" t="str">
            <v>38.00</v>
          </cell>
          <cell r="N82">
            <v>0</v>
          </cell>
          <cell r="O82">
            <v>0</v>
          </cell>
          <cell r="P82" t="str">
            <v>38.00</v>
          </cell>
          <cell r="Q82">
            <v>0</v>
          </cell>
          <cell r="R82">
            <v>0</v>
          </cell>
          <cell r="S82" t="str">
            <v>-</v>
          </cell>
          <cell r="T82" t="str">
            <v>-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38.00</v>
          </cell>
        </row>
        <row r="83">
          <cell r="B83" t="str">
            <v>STERLNBANK</v>
          </cell>
          <cell r="C83">
            <v>0</v>
          </cell>
          <cell r="D83" t="str">
            <v>2.28</v>
          </cell>
          <cell r="E83">
            <v>0</v>
          </cell>
          <cell r="F83">
            <v>0</v>
          </cell>
          <cell r="G83" t="str">
            <v>-</v>
          </cell>
          <cell r="H83">
            <v>0</v>
          </cell>
          <cell r="I83">
            <v>0</v>
          </cell>
          <cell r="J83" t="str">
            <v>2.28</v>
          </cell>
          <cell r="K83">
            <v>0</v>
          </cell>
          <cell r="L83">
            <v>0</v>
          </cell>
          <cell r="M83" t="str">
            <v>2.34</v>
          </cell>
          <cell r="N83">
            <v>0</v>
          </cell>
          <cell r="O83">
            <v>0</v>
          </cell>
          <cell r="P83" t="str">
            <v>2.21</v>
          </cell>
          <cell r="Q83">
            <v>0</v>
          </cell>
          <cell r="R83">
            <v>0</v>
          </cell>
          <cell r="S83" t="str">
            <v>5.56</v>
          </cell>
          <cell r="T83" t="str">
            <v>2.34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2.34</v>
          </cell>
        </row>
        <row r="84">
          <cell r="B84" t="str">
            <v>STUDPRESS</v>
          </cell>
          <cell r="C84">
            <v>0</v>
          </cell>
          <cell r="D84" t="str">
            <v>1.99</v>
          </cell>
          <cell r="E84">
            <v>0</v>
          </cell>
          <cell r="F84">
            <v>0</v>
          </cell>
          <cell r="G84" t="str">
            <v>-</v>
          </cell>
          <cell r="H84">
            <v>0</v>
          </cell>
          <cell r="I84">
            <v>0</v>
          </cell>
          <cell r="J84" t="str">
            <v>1.99</v>
          </cell>
          <cell r="K84">
            <v>0</v>
          </cell>
          <cell r="L84">
            <v>0</v>
          </cell>
          <cell r="M84" t="str">
            <v>-</v>
          </cell>
          <cell r="N84">
            <v>0</v>
          </cell>
          <cell r="O84">
            <v>0</v>
          </cell>
          <cell r="P84" t="str">
            <v>-</v>
          </cell>
          <cell r="Q84">
            <v>0</v>
          </cell>
          <cell r="R84">
            <v>0</v>
          </cell>
          <cell r="S84" t="str">
            <v>-</v>
          </cell>
          <cell r="T84" t="str">
            <v>-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1.99</v>
          </cell>
        </row>
        <row r="85">
          <cell r="B85" t="str">
            <v>SUNUASSUR</v>
          </cell>
          <cell r="C85">
            <v>0</v>
          </cell>
          <cell r="D85" t="str">
            <v>0.20</v>
          </cell>
          <cell r="E85">
            <v>0</v>
          </cell>
          <cell r="F85">
            <v>0</v>
          </cell>
          <cell r="G85" t="str">
            <v>-</v>
          </cell>
          <cell r="H85">
            <v>0</v>
          </cell>
          <cell r="I85">
            <v>0</v>
          </cell>
          <cell r="J85" t="str">
            <v>0.20</v>
          </cell>
          <cell r="K85">
            <v>0</v>
          </cell>
          <cell r="L85">
            <v>0</v>
          </cell>
          <cell r="M85" t="str">
            <v>-</v>
          </cell>
          <cell r="N85">
            <v>0</v>
          </cell>
          <cell r="O85">
            <v>0</v>
          </cell>
          <cell r="P85" t="str">
            <v>-</v>
          </cell>
          <cell r="Q85">
            <v>0</v>
          </cell>
          <cell r="R85">
            <v>0</v>
          </cell>
          <cell r="S85" t="str">
            <v>-</v>
          </cell>
          <cell r="T85" t="str">
            <v>-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0.20</v>
          </cell>
        </row>
        <row r="86">
          <cell r="B86" t="str">
            <v>TANTALIZER</v>
          </cell>
          <cell r="C86">
            <v>0</v>
          </cell>
          <cell r="D86" t="str">
            <v>0.20</v>
          </cell>
          <cell r="E86">
            <v>0</v>
          </cell>
          <cell r="F86">
            <v>0</v>
          </cell>
          <cell r="G86" t="str">
            <v>-</v>
          </cell>
          <cell r="H86">
            <v>0</v>
          </cell>
          <cell r="I86">
            <v>0</v>
          </cell>
          <cell r="J86" t="str">
            <v>0.20</v>
          </cell>
          <cell r="K86">
            <v>0</v>
          </cell>
          <cell r="L86">
            <v>0</v>
          </cell>
          <cell r="M86" t="str">
            <v>-</v>
          </cell>
          <cell r="N86">
            <v>0</v>
          </cell>
          <cell r="O86">
            <v>0</v>
          </cell>
          <cell r="P86" t="str">
            <v>-</v>
          </cell>
          <cell r="Q86">
            <v>0</v>
          </cell>
          <cell r="R86">
            <v>0</v>
          </cell>
          <cell r="S86" t="str">
            <v>-</v>
          </cell>
          <cell r="T86" t="str">
            <v>-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0.20</v>
          </cell>
        </row>
        <row r="87">
          <cell r="B87" t="str">
            <v>THOMASWY</v>
          </cell>
          <cell r="C87">
            <v>0</v>
          </cell>
          <cell r="D87" t="str">
            <v>0.42</v>
          </cell>
          <cell r="E87">
            <v>0</v>
          </cell>
          <cell r="F87">
            <v>0</v>
          </cell>
          <cell r="G87" t="str">
            <v>-</v>
          </cell>
          <cell r="H87">
            <v>0</v>
          </cell>
          <cell r="I87">
            <v>0</v>
          </cell>
          <cell r="J87" t="str">
            <v>0.42</v>
          </cell>
          <cell r="K87">
            <v>0</v>
          </cell>
          <cell r="L87">
            <v>0</v>
          </cell>
          <cell r="M87" t="str">
            <v>-</v>
          </cell>
          <cell r="N87">
            <v>0</v>
          </cell>
          <cell r="O87">
            <v>0</v>
          </cell>
          <cell r="P87" t="str">
            <v>-</v>
          </cell>
          <cell r="Q87">
            <v>0</v>
          </cell>
          <cell r="R87">
            <v>0</v>
          </cell>
          <cell r="S87" t="str">
            <v>-</v>
          </cell>
          <cell r="T87" t="str">
            <v>-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0.42</v>
          </cell>
        </row>
        <row r="88">
          <cell r="B88" t="str">
            <v>TOTAL</v>
          </cell>
          <cell r="C88">
            <v>0</v>
          </cell>
          <cell r="D88" t="str">
            <v>129.90</v>
          </cell>
          <cell r="E88">
            <v>0</v>
          </cell>
          <cell r="F88">
            <v>0</v>
          </cell>
          <cell r="G88" t="str">
            <v>-</v>
          </cell>
          <cell r="H88">
            <v>0</v>
          </cell>
          <cell r="I88">
            <v>0</v>
          </cell>
          <cell r="J88" t="str">
            <v>129.90</v>
          </cell>
          <cell r="K88">
            <v>0</v>
          </cell>
          <cell r="L88">
            <v>0</v>
          </cell>
          <cell r="M88" t="str">
            <v>-</v>
          </cell>
          <cell r="N88">
            <v>0</v>
          </cell>
          <cell r="O88">
            <v>0</v>
          </cell>
          <cell r="P88" t="str">
            <v>-</v>
          </cell>
          <cell r="Q88">
            <v>0</v>
          </cell>
          <cell r="R88">
            <v>0</v>
          </cell>
          <cell r="S88" t="str">
            <v>-</v>
          </cell>
          <cell r="T88" t="str">
            <v>-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129.90</v>
          </cell>
        </row>
        <row r="89">
          <cell r="B89" t="str">
            <v>TRANSCORP</v>
          </cell>
          <cell r="C89">
            <v>0</v>
          </cell>
          <cell r="D89" t="str">
            <v>1.02</v>
          </cell>
          <cell r="E89">
            <v>0</v>
          </cell>
          <cell r="F89">
            <v>0</v>
          </cell>
          <cell r="G89" t="str">
            <v>-</v>
          </cell>
          <cell r="H89">
            <v>0</v>
          </cell>
          <cell r="I89">
            <v>0</v>
          </cell>
          <cell r="J89" t="str">
            <v>1.02</v>
          </cell>
          <cell r="K89">
            <v>0</v>
          </cell>
          <cell r="L89">
            <v>0</v>
          </cell>
          <cell r="M89" t="str">
            <v>1.00</v>
          </cell>
          <cell r="N89">
            <v>0</v>
          </cell>
          <cell r="O89">
            <v>0</v>
          </cell>
          <cell r="P89" t="str">
            <v>0.94</v>
          </cell>
          <cell r="Q89">
            <v>0</v>
          </cell>
          <cell r="R89">
            <v>0</v>
          </cell>
          <cell r="S89" t="str">
            <v>6.00</v>
          </cell>
          <cell r="T89" t="str">
            <v>0.95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0.95</v>
          </cell>
        </row>
        <row r="90">
          <cell r="B90" t="str">
            <v>TRANSEXPR</v>
          </cell>
          <cell r="C90">
            <v>0</v>
          </cell>
          <cell r="D90" t="str">
            <v>0.70</v>
          </cell>
          <cell r="E90">
            <v>0</v>
          </cell>
          <cell r="F90">
            <v>0</v>
          </cell>
          <cell r="G90" t="str">
            <v>-</v>
          </cell>
          <cell r="H90">
            <v>0</v>
          </cell>
          <cell r="I90">
            <v>0</v>
          </cell>
          <cell r="J90" t="str">
            <v>0.70</v>
          </cell>
          <cell r="K90">
            <v>0</v>
          </cell>
          <cell r="L90">
            <v>0</v>
          </cell>
          <cell r="M90" t="str">
            <v>-</v>
          </cell>
          <cell r="N90">
            <v>0</v>
          </cell>
          <cell r="O90">
            <v>0</v>
          </cell>
          <cell r="P90" t="str">
            <v>-</v>
          </cell>
          <cell r="Q90">
            <v>0</v>
          </cell>
          <cell r="R90">
            <v>0</v>
          </cell>
          <cell r="S90" t="str">
            <v>-</v>
          </cell>
          <cell r="T90" t="str">
            <v>-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0.70</v>
          </cell>
        </row>
        <row r="91">
          <cell r="B91" t="str">
            <v>TRIPPLEG</v>
          </cell>
          <cell r="C91">
            <v>0</v>
          </cell>
          <cell r="D91" t="str">
            <v>0.70</v>
          </cell>
          <cell r="E91">
            <v>0</v>
          </cell>
          <cell r="F91">
            <v>0</v>
          </cell>
          <cell r="G91" t="str">
            <v>-</v>
          </cell>
          <cell r="H91">
            <v>0</v>
          </cell>
          <cell r="I91">
            <v>0</v>
          </cell>
          <cell r="J91" t="str">
            <v>0.70</v>
          </cell>
          <cell r="K91">
            <v>0</v>
          </cell>
          <cell r="L91">
            <v>0</v>
          </cell>
          <cell r="M91" t="str">
            <v>-</v>
          </cell>
          <cell r="N91">
            <v>0</v>
          </cell>
          <cell r="O91">
            <v>0</v>
          </cell>
          <cell r="P91" t="str">
            <v>-</v>
          </cell>
          <cell r="Q91">
            <v>0</v>
          </cell>
          <cell r="R91">
            <v>0</v>
          </cell>
          <cell r="S91" t="str">
            <v>-</v>
          </cell>
          <cell r="T91" t="str">
            <v>-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0.70</v>
          </cell>
        </row>
        <row r="92">
          <cell r="B92" t="str">
            <v>UACN</v>
          </cell>
          <cell r="C92">
            <v>0</v>
          </cell>
          <cell r="D92" t="str">
            <v>5.40</v>
          </cell>
          <cell r="E92">
            <v>0</v>
          </cell>
          <cell r="F92">
            <v>0</v>
          </cell>
          <cell r="G92" t="str">
            <v>-</v>
          </cell>
          <cell r="H92">
            <v>0</v>
          </cell>
          <cell r="I92">
            <v>0</v>
          </cell>
          <cell r="J92" t="str">
            <v>5.40</v>
          </cell>
          <cell r="K92">
            <v>0</v>
          </cell>
          <cell r="L92">
            <v>0</v>
          </cell>
          <cell r="M92" t="str">
            <v>5.90</v>
          </cell>
          <cell r="N92">
            <v>0</v>
          </cell>
          <cell r="O92">
            <v>0</v>
          </cell>
          <cell r="P92" t="str">
            <v>5.60</v>
          </cell>
          <cell r="Q92">
            <v>0</v>
          </cell>
          <cell r="R92">
            <v>0</v>
          </cell>
          <cell r="S92" t="str">
            <v>5.08</v>
          </cell>
          <cell r="T92" t="str">
            <v>-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5.60</v>
          </cell>
        </row>
        <row r="93">
          <cell r="B93" t="str">
            <v>UAC-PROP</v>
          </cell>
          <cell r="C93">
            <v>0</v>
          </cell>
          <cell r="D93" t="str">
            <v>1.19</v>
          </cell>
          <cell r="E93">
            <v>0</v>
          </cell>
          <cell r="F93">
            <v>0</v>
          </cell>
          <cell r="G93" t="str">
            <v>-</v>
          </cell>
          <cell r="H93">
            <v>0</v>
          </cell>
          <cell r="I93">
            <v>0</v>
          </cell>
          <cell r="J93" t="str">
            <v>1.19</v>
          </cell>
          <cell r="K93">
            <v>0</v>
          </cell>
          <cell r="L93">
            <v>0</v>
          </cell>
          <cell r="M93" t="str">
            <v>-</v>
          </cell>
          <cell r="N93">
            <v>0</v>
          </cell>
          <cell r="O93">
            <v>0</v>
          </cell>
          <cell r="P93" t="str">
            <v>-</v>
          </cell>
          <cell r="Q93">
            <v>0</v>
          </cell>
          <cell r="R93">
            <v>0</v>
          </cell>
          <cell r="S93" t="str">
            <v>-</v>
          </cell>
          <cell r="T93" t="str">
            <v>-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1.19</v>
          </cell>
        </row>
        <row r="94">
          <cell r="B94" t="str">
            <v>UBA</v>
          </cell>
          <cell r="C94">
            <v>0</v>
          </cell>
          <cell r="D94" t="str">
            <v>5.50</v>
          </cell>
          <cell r="E94">
            <v>0</v>
          </cell>
          <cell r="F94">
            <v>0</v>
          </cell>
          <cell r="G94" t="str">
            <v>-</v>
          </cell>
          <cell r="H94">
            <v>0</v>
          </cell>
          <cell r="I94">
            <v>0</v>
          </cell>
          <cell r="J94" t="str">
            <v>5.50</v>
          </cell>
          <cell r="K94">
            <v>0</v>
          </cell>
          <cell r="L94">
            <v>0</v>
          </cell>
          <cell r="M94" t="str">
            <v>5.95</v>
          </cell>
          <cell r="N94">
            <v>0</v>
          </cell>
          <cell r="O94">
            <v>0</v>
          </cell>
          <cell r="P94" t="str">
            <v>5.50</v>
          </cell>
          <cell r="Q94">
            <v>0</v>
          </cell>
          <cell r="R94">
            <v>0</v>
          </cell>
          <cell r="S94" t="str">
            <v>7.56</v>
          </cell>
          <cell r="T94" t="str">
            <v>-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5.95</v>
          </cell>
        </row>
        <row r="95">
          <cell r="B95" t="str">
            <v>UBN</v>
          </cell>
          <cell r="C95">
            <v>0</v>
          </cell>
          <cell r="D95" t="str">
            <v>6.55</v>
          </cell>
          <cell r="E95">
            <v>0</v>
          </cell>
          <cell r="F95">
            <v>0</v>
          </cell>
          <cell r="G95" t="str">
            <v>-</v>
          </cell>
          <cell r="H95">
            <v>0</v>
          </cell>
          <cell r="I95">
            <v>0</v>
          </cell>
          <cell r="J95" t="str">
            <v>6.55</v>
          </cell>
          <cell r="K95">
            <v>0</v>
          </cell>
          <cell r="L95">
            <v>0</v>
          </cell>
          <cell r="M95" t="str">
            <v>6.45</v>
          </cell>
          <cell r="N95">
            <v>0</v>
          </cell>
          <cell r="O95">
            <v>0</v>
          </cell>
          <cell r="P95" t="str">
            <v>6.00</v>
          </cell>
          <cell r="Q95">
            <v>0</v>
          </cell>
          <cell r="R95">
            <v>0</v>
          </cell>
          <cell r="S95" t="str">
            <v>6.98</v>
          </cell>
          <cell r="T95" t="str">
            <v>-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6.45</v>
          </cell>
        </row>
        <row r="96">
          <cell r="B96" t="str">
            <v>UCAP</v>
          </cell>
          <cell r="C96">
            <v>0</v>
          </cell>
          <cell r="D96" t="str">
            <v>2.18</v>
          </cell>
          <cell r="E96">
            <v>0</v>
          </cell>
          <cell r="F96">
            <v>0</v>
          </cell>
          <cell r="G96" t="str">
            <v>-</v>
          </cell>
          <cell r="H96">
            <v>0</v>
          </cell>
          <cell r="I96">
            <v>0</v>
          </cell>
          <cell r="J96" t="str">
            <v>2.18</v>
          </cell>
          <cell r="K96">
            <v>0</v>
          </cell>
          <cell r="L96">
            <v>0</v>
          </cell>
          <cell r="M96" t="str">
            <v>2.18</v>
          </cell>
          <cell r="N96">
            <v>0</v>
          </cell>
          <cell r="O96">
            <v>0</v>
          </cell>
          <cell r="P96" t="str">
            <v>1.97</v>
          </cell>
          <cell r="Q96">
            <v>0</v>
          </cell>
          <cell r="R96">
            <v>0</v>
          </cell>
          <cell r="S96" t="str">
            <v>9.63</v>
          </cell>
          <cell r="T96" t="str">
            <v>2.10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2.10</v>
          </cell>
        </row>
        <row r="97">
          <cell r="B97" t="str">
            <v>UNILEVER</v>
          </cell>
          <cell r="C97">
            <v>0</v>
          </cell>
          <cell r="D97" t="str">
            <v>32.00</v>
          </cell>
          <cell r="E97">
            <v>0</v>
          </cell>
          <cell r="F97">
            <v>0</v>
          </cell>
          <cell r="G97" t="str">
            <v>-</v>
          </cell>
          <cell r="H97">
            <v>0</v>
          </cell>
          <cell r="I97">
            <v>0</v>
          </cell>
          <cell r="J97" t="str">
            <v>32.00</v>
          </cell>
          <cell r="K97">
            <v>0</v>
          </cell>
          <cell r="L97">
            <v>0</v>
          </cell>
          <cell r="M97" t="str">
            <v>-</v>
          </cell>
          <cell r="N97">
            <v>0</v>
          </cell>
          <cell r="O97">
            <v>0</v>
          </cell>
          <cell r="P97" t="str">
            <v>-</v>
          </cell>
          <cell r="Q97">
            <v>0</v>
          </cell>
          <cell r="R97">
            <v>0</v>
          </cell>
          <cell r="S97" t="str">
            <v>-</v>
          </cell>
          <cell r="T97" t="str">
            <v>-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32.00</v>
          </cell>
        </row>
        <row r="98">
          <cell r="B98" t="str">
            <v>UNITYBNK</v>
          </cell>
          <cell r="C98">
            <v>0</v>
          </cell>
          <cell r="D98" t="str">
            <v>0.64</v>
          </cell>
          <cell r="E98">
            <v>0</v>
          </cell>
          <cell r="F98">
            <v>0</v>
          </cell>
          <cell r="G98" t="str">
            <v>-</v>
          </cell>
          <cell r="H98">
            <v>0</v>
          </cell>
          <cell r="I98">
            <v>0</v>
          </cell>
          <cell r="J98" t="str">
            <v>0.64</v>
          </cell>
          <cell r="K98">
            <v>0</v>
          </cell>
          <cell r="L98">
            <v>0</v>
          </cell>
          <cell r="M98" t="str">
            <v>-</v>
          </cell>
          <cell r="N98">
            <v>0</v>
          </cell>
          <cell r="O98">
            <v>0</v>
          </cell>
          <cell r="P98" t="str">
            <v>-</v>
          </cell>
          <cell r="Q98">
            <v>0</v>
          </cell>
          <cell r="R98">
            <v>0</v>
          </cell>
          <cell r="S98" t="str">
            <v>-</v>
          </cell>
          <cell r="T98" t="str">
            <v>-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0.64</v>
          </cell>
        </row>
        <row r="99">
          <cell r="B99" t="str">
            <v>UPL</v>
          </cell>
          <cell r="C99">
            <v>0</v>
          </cell>
          <cell r="D99" t="str">
            <v>1.80</v>
          </cell>
          <cell r="E99">
            <v>0</v>
          </cell>
          <cell r="F99">
            <v>0</v>
          </cell>
          <cell r="G99" t="str">
            <v>-</v>
          </cell>
          <cell r="H99">
            <v>0</v>
          </cell>
          <cell r="I99">
            <v>0</v>
          </cell>
          <cell r="J99" t="str">
            <v>1.80</v>
          </cell>
          <cell r="K99">
            <v>0</v>
          </cell>
          <cell r="L99">
            <v>0</v>
          </cell>
          <cell r="M99" t="str">
            <v>-</v>
          </cell>
          <cell r="N99">
            <v>0</v>
          </cell>
          <cell r="O99">
            <v>0</v>
          </cell>
          <cell r="P99" t="str">
            <v>-</v>
          </cell>
          <cell r="Q99">
            <v>0</v>
          </cell>
          <cell r="R99">
            <v>0</v>
          </cell>
          <cell r="S99" t="str">
            <v>-</v>
          </cell>
          <cell r="T99" t="str">
            <v>-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1.80</v>
          </cell>
        </row>
        <row r="100">
          <cell r="B100" t="str">
            <v>VERITASKAP</v>
          </cell>
          <cell r="C100">
            <v>0</v>
          </cell>
          <cell r="D100" t="str">
            <v>0.20</v>
          </cell>
          <cell r="E100">
            <v>0</v>
          </cell>
          <cell r="F100">
            <v>0</v>
          </cell>
          <cell r="G100" t="str">
            <v>-</v>
          </cell>
          <cell r="H100">
            <v>0</v>
          </cell>
          <cell r="I100">
            <v>0</v>
          </cell>
          <cell r="J100" t="str">
            <v>0.20</v>
          </cell>
          <cell r="K100">
            <v>0</v>
          </cell>
          <cell r="L100">
            <v>0</v>
          </cell>
          <cell r="M100" t="str">
            <v>-</v>
          </cell>
          <cell r="N100">
            <v>0</v>
          </cell>
          <cell r="O100">
            <v>0</v>
          </cell>
          <cell r="P100" t="str">
            <v>-</v>
          </cell>
          <cell r="Q100">
            <v>0</v>
          </cell>
          <cell r="R100">
            <v>0</v>
          </cell>
          <cell r="S100" t="str">
            <v>-</v>
          </cell>
          <cell r="T100" t="str">
            <v>-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0.20</v>
          </cell>
        </row>
        <row r="101">
          <cell r="B101" t="str">
            <v>VITAFOAM</v>
          </cell>
          <cell r="C101">
            <v>0</v>
          </cell>
          <cell r="D101" t="str">
            <v>3.70</v>
          </cell>
          <cell r="E101">
            <v>0</v>
          </cell>
          <cell r="F101">
            <v>0</v>
          </cell>
          <cell r="G101" t="str">
            <v>-</v>
          </cell>
          <cell r="H101">
            <v>0</v>
          </cell>
          <cell r="I101">
            <v>0</v>
          </cell>
          <cell r="J101" t="str">
            <v>3.70</v>
          </cell>
          <cell r="K101">
            <v>0</v>
          </cell>
          <cell r="L101">
            <v>0</v>
          </cell>
          <cell r="M101" t="str">
            <v>-</v>
          </cell>
          <cell r="N101">
            <v>0</v>
          </cell>
          <cell r="O101">
            <v>0</v>
          </cell>
          <cell r="P101" t="str">
            <v>-</v>
          </cell>
          <cell r="Q101">
            <v>0</v>
          </cell>
          <cell r="R101">
            <v>0</v>
          </cell>
          <cell r="S101" t="str">
            <v>-</v>
          </cell>
          <cell r="T101" t="str">
            <v>-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3.70</v>
          </cell>
        </row>
        <row r="102">
          <cell r="B102" t="str">
            <v>WAPCO</v>
          </cell>
          <cell r="C102">
            <v>0</v>
          </cell>
          <cell r="D102" t="str">
            <v>12.95</v>
          </cell>
          <cell r="E102">
            <v>0</v>
          </cell>
          <cell r="F102">
            <v>0</v>
          </cell>
          <cell r="G102" t="str">
            <v>-</v>
          </cell>
          <cell r="H102">
            <v>0</v>
          </cell>
          <cell r="I102">
            <v>0</v>
          </cell>
          <cell r="J102" t="str">
            <v>12.95</v>
          </cell>
          <cell r="K102">
            <v>0</v>
          </cell>
          <cell r="L102">
            <v>0</v>
          </cell>
          <cell r="M102" t="str">
            <v>13.35</v>
          </cell>
          <cell r="N102">
            <v>0</v>
          </cell>
          <cell r="O102">
            <v>0</v>
          </cell>
          <cell r="P102" t="str">
            <v>13.00</v>
          </cell>
          <cell r="Q102">
            <v>0</v>
          </cell>
          <cell r="R102">
            <v>0</v>
          </cell>
          <cell r="S102" t="str">
            <v>2.62</v>
          </cell>
          <cell r="T102" t="str">
            <v>-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13.10</v>
          </cell>
        </row>
        <row r="103">
          <cell r="B103" t="str">
            <v>WAPIC</v>
          </cell>
          <cell r="C103">
            <v>0</v>
          </cell>
          <cell r="D103" t="str">
            <v>0.38</v>
          </cell>
          <cell r="E103">
            <v>0</v>
          </cell>
          <cell r="F103">
            <v>0</v>
          </cell>
          <cell r="G103" t="str">
            <v>-</v>
          </cell>
          <cell r="H103">
            <v>0</v>
          </cell>
          <cell r="I103">
            <v>0</v>
          </cell>
          <cell r="J103" t="str">
            <v>0.38</v>
          </cell>
          <cell r="K103">
            <v>0</v>
          </cell>
          <cell r="L103">
            <v>0</v>
          </cell>
          <cell r="M103" t="str">
            <v>0.37</v>
          </cell>
          <cell r="N103">
            <v>0</v>
          </cell>
          <cell r="O103">
            <v>0</v>
          </cell>
          <cell r="P103" t="str">
            <v>0.36</v>
          </cell>
          <cell r="Q103">
            <v>0</v>
          </cell>
          <cell r="R103">
            <v>0</v>
          </cell>
          <cell r="S103" t="str">
            <v>2.70</v>
          </cell>
          <cell r="T103" t="str">
            <v>-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0.36</v>
          </cell>
        </row>
        <row r="104">
          <cell r="B104" t="str">
            <v>WEMABANK</v>
          </cell>
          <cell r="C104">
            <v>0</v>
          </cell>
          <cell r="D104" t="str">
            <v>0.58</v>
          </cell>
          <cell r="E104">
            <v>0</v>
          </cell>
          <cell r="F104">
            <v>0</v>
          </cell>
          <cell r="G104" t="str">
            <v>-</v>
          </cell>
          <cell r="H104">
            <v>0</v>
          </cell>
          <cell r="I104">
            <v>0</v>
          </cell>
          <cell r="J104" t="str">
            <v>0.58</v>
          </cell>
          <cell r="K104">
            <v>0</v>
          </cell>
          <cell r="L104">
            <v>0</v>
          </cell>
          <cell r="M104" t="str">
            <v>0.60</v>
          </cell>
          <cell r="N104">
            <v>0</v>
          </cell>
          <cell r="O104">
            <v>0</v>
          </cell>
          <cell r="P104" t="str">
            <v>0.60</v>
          </cell>
          <cell r="Q104">
            <v>0</v>
          </cell>
          <cell r="R104">
            <v>0</v>
          </cell>
          <cell r="S104" t="str">
            <v>-</v>
          </cell>
          <cell r="T104" t="str">
            <v>-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0.60</v>
          </cell>
        </row>
        <row r="105">
          <cell r="B105" t="str">
            <v>ZENITHBANK</v>
          </cell>
          <cell r="C105">
            <v>0</v>
          </cell>
          <cell r="D105" t="str">
            <v>18.50</v>
          </cell>
          <cell r="E105">
            <v>0</v>
          </cell>
          <cell r="F105">
            <v>0</v>
          </cell>
          <cell r="G105" t="str">
            <v>-</v>
          </cell>
          <cell r="H105">
            <v>0</v>
          </cell>
          <cell r="I105">
            <v>0</v>
          </cell>
          <cell r="J105" t="str">
            <v>18.50</v>
          </cell>
          <cell r="K105">
            <v>0</v>
          </cell>
          <cell r="L105">
            <v>0</v>
          </cell>
          <cell r="M105" t="str">
            <v>18.50</v>
          </cell>
          <cell r="N105">
            <v>0</v>
          </cell>
          <cell r="O105">
            <v>0</v>
          </cell>
          <cell r="P105" t="str">
            <v>18.35</v>
          </cell>
          <cell r="Q105">
            <v>0</v>
          </cell>
          <cell r="R105">
            <v>0</v>
          </cell>
          <cell r="S105" t="str">
            <v>0.81</v>
          </cell>
          <cell r="T105" t="str">
            <v>-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18.40</v>
          </cell>
        </row>
        <row r="106">
          <cell r="B106" t="str">
            <v>Total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0</v>
          </cell>
          <cell r="C109" t="str">
            <v>COMPANY</v>
          </cell>
          <cell r="D109">
            <v>0</v>
          </cell>
          <cell r="E109" t="str">
            <v>PCLOSE</v>
          </cell>
          <cell r="F109">
            <v>0</v>
          </cell>
          <cell r="G109">
            <v>0</v>
          </cell>
          <cell r="H109">
            <v>0</v>
          </cell>
          <cell r="I109" t="str">
            <v>OPEN</v>
          </cell>
          <cell r="J109">
            <v>0</v>
          </cell>
          <cell r="K109">
            <v>0</v>
          </cell>
          <cell r="L109" t="str">
            <v>HIGH</v>
          </cell>
          <cell r="M109">
            <v>0</v>
          </cell>
          <cell r="N109">
            <v>0</v>
          </cell>
          <cell r="O109" t="str">
            <v>LOW</v>
          </cell>
          <cell r="P109">
            <v>0</v>
          </cell>
          <cell r="Q109" t="str">
            <v>%SPREAD</v>
          </cell>
          <cell r="R109">
            <v>0</v>
          </cell>
          <cell r="S109">
            <v>0</v>
          </cell>
          <cell r="T109">
            <v>0</v>
          </cell>
          <cell r="U109" t="str">
            <v>CLOSE</v>
          </cell>
          <cell r="V109">
            <v>0</v>
          </cell>
          <cell r="W109">
            <v>0</v>
          </cell>
          <cell r="X109" t="str">
            <v>CHANGE</v>
          </cell>
          <cell r="Y109">
            <v>0</v>
          </cell>
        </row>
        <row r="110">
          <cell r="B110">
            <v>0</v>
          </cell>
          <cell r="C110" t="str">
            <v>VETGRIF30</v>
          </cell>
          <cell r="D110">
            <v>0</v>
          </cell>
          <cell r="E110" t="str">
            <v>14.31</v>
          </cell>
          <cell r="F110">
            <v>0</v>
          </cell>
          <cell r="G110">
            <v>0</v>
          </cell>
          <cell r="H110">
            <v>0</v>
          </cell>
          <cell r="I110" t="str">
            <v>14.31</v>
          </cell>
          <cell r="J110">
            <v>0</v>
          </cell>
          <cell r="K110">
            <v>0</v>
          </cell>
          <cell r="L110" t="str">
            <v>14.31</v>
          </cell>
          <cell r="M110">
            <v>0</v>
          </cell>
          <cell r="N110">
            <v>0</v>
          </cell>
          <cell r="O110" t="str">
            <v>14.31</v>
          </cell>
          <cell r="P110">
            <v>0</v>
          </cell>
          <cell r="Q110" t="str">
            <v>-</v>
          </cell>
          <cell r="R110">
            <v>0</v>
          </cell>
          <cell r="S110">
            <v>0</v>
          </cell>
          <cell r="T110">
            <v>0</v>
          </cell>
          <cell r="U110" t="str">
            <v>14.31</v>
          </cell>
          <cell r="V110">
            <v>0</v>
          </cell>
          <cell r="W110">
            <v>0</v>
          </cell>
          <cell r="X110" t="str">
            <v>-</v>
          </cell>
          <cell r="Y110">
            <v>0</v>
          </cell>
        </row>
        <row r="111">
          <cell r="B111">
            <v>0</v>
          </cell>
          <cell r="C111" t="str">
            <v>Total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0</v>
          </cell>
          <cell r="C114" t="str">
            <v>COMPANY</v>
          </cell>
          <cell r="D114">
            <v>0</v>
          </cell>
          <cell r="E114">
            <v>0</v>
          </cell>
          <cell r="F114" t="str">
            <v>PCLOSE</v>
          </cell>
          <cell r="G114">
            <v>0</v>
          </cell>
          <cell r="H114" t="str">
            <v>OPEN</v>
          </cell>
          <cell r="I114">
            <v>0</v>
          </cell>
          <cell r="J114">
            <v>0</v>
          </cell>
          <cell r="K114" t="str">
            <v>HIGH</v>
          </cell>
          <cell r="L114">
            <v>0</v>
          </cell>
          <cell r="M114">
            <v>0</v>
          </cell>
          <cell r="N114" t="str">
            <v>LOW</v>
          </cell>
          <cell r="O114">
            <v>0</v>
          </cell>
          <cell r="P114">
            <v>0</v>
          </cell>
          <cell r="Q114">
            <v>0</v>
          </cell>
          <cell r="R114" t="str">
            <v>%SPREAD</v>
          </cell>
          <cell r="S114">
            <v>0</v>
          </cell>
          <cell r="T114">
            <v>0</v>
          </cell>
          <cell r="U114">
            <v>0</v>
          </cell>
          <cell r="V114" t="str">
            <v>CLOSE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0</v>
          </cell>
          <cell r="C115" t="str">
            <v>FG132026S1</v>
          </cell>
          <cell r="D115">
            <v>0</v>
          </cell>
          <cell r="E115">
            <v>0</v>
          </cell>
          <cell r="F115" t="str">
            <v>92.74</v>
          </cell>
          <cell r="G115">
            <v>0</v>
          </cell>
          <cell r="H115" t="str">
            <v>92.74</v>
          </cell>
          <cell r="I115">
            <v>0</v>
          </cell>
          <cell r="J115">
            <v>0</v>
          </cell>
          <cell r="K115" t="str">
            <v>95.25</v>
          </cell>
          <cell r="L115">
            <v>0</v>
          </cell>
          <cell r="M115">
            <v>0</v>
          </cell>
          <cell r="N115" t="str">
            <v>95.25</v>
          </cell>
          <cell r="O115">
            <v>0</v>
          </cell>
          <cell r="P115">
            <v>0</v>
          </cell>
          <cell r="Q115">
            <v>0</v>
          </cell>
          <cell r="R115" t="str">
            <v>-</v>
          </cell>
          <cell r="S115">
            <v>0</v>
          </cell>
          <cell r="T115">
            <v>0</v>
          </cell>
          <cell r="U115">
            <v>0</v>
          </cell>
          <cell r="V115" t="str">
            <v>95.25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 t="str">
            <v>FG132036S2</v>
          </cell>
          <cell r="D116">
            <v>0</v>
          </cell>
          <cell r="E116">
            <v>0</v>
          </cell>
          <cell r="F116" t="str">
            <v>90.00</v>
          </cell>
          <cell r="G116">
            <v>0</v>
          </cell>
          <cell r="H116" t="str">
            <v>90.00</v>
          </cell>
          <cell r="I116">
            <v>0</v>
          </cell>
          <cell r="J116">
            <v>0</v>
          </cell>
          <cell r="K116" t="str">
            <v>91.20</v>
          </cell>
          <cell r="L116">
            <v>0</v>
          </cell>
          <cell r="M116">
            <v>0</v>
          </cell>
          <cell r="N116" t="str">
            <v>91.20</v>
          </cell>
          <cell r="O116">
            <v>0</v>
          </cell>
          <cell r="P116">
            <v>0</v>
          </cell>
          <cell r="Q116">
            <v>0</v>
          </cell>
          <cell r="R116" t="str">
            <v>-</v>
          </cell>
          <cell r="S116">
            <v>0</v>
          </cell>
          <cell r="T116">
            <v>0</v>
          </cell>
          <cell r="U116">
            <v>0</v>
          </cell>
          <cell r="V116" t="str">
            <v>91.20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 t="str">
            <v>Total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tabSelected="1" workbookViewId="0">
      <selection activeCell="C4" sqref="C4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UBA</v>
      </c>
      <c r="C3" s="13">
        <f>VLOOKUP(B3,'Daily Report'!$N:$AB,MATCH(C$2,'Daily Report'!$N$3:$AB$3,0),FALSE)</f>
        <v>8.181818181818179E-2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IKEJAHOTEL</v>
      </c>
      <c r="C4" s="17">
        <f>VLOOKUP(B4,'Daily Report'!$N:$AB,MATCH(C$2,'Daily Report'!$N$3:$AB$3,0),FALSE)</f>
        <v>6.5693430656934115E-2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SOVRENINS</v>
      </c>
      <c r="C5" s="17">
        <f>VLOOKUP(B5,'Daily Report'!$N:$AB,MATCH(C$2,'Daily Report'!$N$3:$AB$3,0),FALSE)</f>
        <v>4.7619047619047672E-2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UACN</v>
      </c>
      <c r="C6" s="17">
        <f>VLOOKUP(B6,'Daily Report'!$N:$AB,MATCH(C$2,'Daily Report'!$N$3:$AB$3,0),FALSE)</f>
        <v>3.7037037037036979E-2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WEMABANK</v>
      </c>
      <c r="C7" s="17">
        <f>VLOOKUP(B7,'Daily Report'!$N:$AB,MATCH(C$2,'Daily Report'!$N$3:$AB$3,0),FALSE)</f>
        <v>3.4482758620689724E-2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e">
        <f>_xlfn.IFNA(VLOOKUP(A8,'Daily Report'!$A:$AU,MATCH(C$2,'Daily Report'!$B$3:$XFD$3,0)-1,FALSE),VLOOKUP(A8+0.5,'Daily Report'!$A:$AU,MATCH(C$2,'Daily Report'!$B$3:$XFD$3,0)-1,FALSE))</f>
        <v>#N/A</v>
      </c>
      <c r="C8" s="17" t="e">
        <f>VLOOKUP(B8,'Daily Report'!$N:$AB,MATCH(C$2,'Daily Report'!$N$3:$AB$3,0),FALSE)</f>
        <v>#N/A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LASACO</v>
      </c>
      <c r="C9" s="17">
        <f>VLOOKUP(B9,'Daily Report'!$N:$AB,MATCH(C$2,'Daily Report'!$N$3:$AB$3,0),FALSE)</f>
        <v>3.0303030303030276E-2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STERLNBANK</v>
      </c>
      <c r="C10" s="17">
        <f>VLOOKUP(B10,'Daily Report'!$N:$AB,MATCH(C$2,'Daily Report'!$N$3:$AB$3,0),FALSE)</f>
        <v>2.6315789473684292E-2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ACCESS</v>
      </c>
      <c r="C11" s="17">
        <f>VLOOKUP(B11,'Daily Report'!$N:$AB,MATCH(C$2,'Daily Report'!$N$3:$AB$3,0),FALSE)</f>
        <v>1.5625E-2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BOCGAS</v>
      </c>
      <c r="C12" s="20">
        <f>VLOOKUP(B12,'Daily Report'!$N:$AB,MATCH(C$2,'Daily Report'!$N$3:$AB$3,0),FALSE)</f>
        <v>1.5418502202643181E-2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0.91580490690019023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0.15213586956521741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6.401336859902111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0.14289075630252099</v>
      </c>
      <c r="L16" s="18" t="str">
        <f>VLOOKUP($A4,'Daily Report'!L:$AU,MATCH(M$14,'Daily Report'!$M$3:$XFD$3,0)-12,FALSE)</f>
        <v>CILEASING</v>
      </c>
      <c r="M16" s="17">
        <f>VLOOKUP(L16,'Daily Report'!$N:$AB,MATCH(M$14,'Daily Report'!$N$3:$AB$3,0),FALSE)</f>
        <v>5.8464519065189036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CILEASING</v>
      </c>
      <c r="G17" s="24">
        <f>VLOOKUP(F17,'Daily Report'!$N:$AB,MATCH(G$14,'Daily Report'!$N$3:$AB$3,0),FALSE)</f>
        <v>2.0905177795804817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CUTIX</v>
      </c>
      <c r="K17" s="17">
        <f>VLOOKUP(J17,'Daily Report'!$N:$AB,MATCH(K$14,'Daily Report'!$N$3:$AB$3,0),FALSE)</f>
        <v>0.13421812080536916</v>
      </c>
      <c r="L17" s="18" t="str">
        <f>VLOOKUP($A5,'Daily Report'!L:$AU,MATCH(M$14,'Daily Report'!$M$3:$XFD$3,0)-12,FALSE)</f>
        <v>FCMB</v>
      </c>
      <c r="M17" s="17">
        <f>VLOOKUP(L17,'Daily Report'!$N:$AB,MATCH(M$14,'Daily Report'!$N$3:$AB$3,0),FALSE)</f>
        <v>5.2970966904493952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FCMB</v>
      </c>
      <c r="G18" s="24">
        <f>VLOOKUP(F18,'Daily Report'!$N:$AB,MATCH(G$14,'Daily Report'!$N$3:$AB$3,0),FALSE)</f>
        <v>2.1529510472428135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TOTAL</v>
      </c>
      <c r="K18" s="17">
        <f>VLOOKUP(J18,'Daily Report'!$N:$AB,MATCH(K$14,'Daily Report'!$N$3:$AB$3,0),FALSE)</f>
        <v>0.13081755196304851</v>
      </c>
      <c r="L18" s="18" t="str">
        <f>VLOOKUP($A6,'Daily Report'!L:$AU,MATCH(M$14,'Daily Report'!$M$3:$XFD$3,0)-12,FALSE)</f>
        <v>HONYFLOUR</v>
      </c>
      <c r="M18" s="17">
        <f>VLOOKUP(L18,'Daily Report'!$N:$AB,MATCH(M$14,'Daily Report'!$N$3:$AB$3,0),FALSE)</f>
        <v>4.9921865311192821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FIDELITYBK</v>
      </c>
      <c r="G19" s="24">
        <f>VLOOKUP(F19,'Daily Report'!$N:$AB,MATCH(G$14,'Daily Report'!$N$3:$AB$3,0),FALSE)</f>
        <v>2.2460753720886362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ETERNA</v>
      </c>
      <c r="K19" s="17">
        <f>VLOOKUP(J19,'Daily Report'!$N:$AB,MATCH(K$14,'Daily Report'!$N$3:$AB$3,0),FALSE)</f>
        <v>0.11935522388059701</v>
      </c>
      <c r="L19" s="18" t="str">
        <f>VLOOKUP($A7,'Daily Report'!L:$AU,MATCH(M$14,'Daily Report'!$M$3:$XFD$3,0)-12,FALSE)</f>
        <v>MBENEFIT</v>
      </c>
      <c r="M19" s="17">
        <f>VLOOKUP(L19,'Daily Report'!$N:$AB,MATCH(M$14,'Daily Report'!$N$3:$AB$3,0),FALSE)</f>
        <v>4.8769330987451038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ACCESS</v>
      </c>
      <c r="G20" s="24">
        <f>VLOOKUP(F20,'Daily Report'!$N:$AB,MATCH(G$14,'Daily Report'!$N$3:$AB$3,0),FALSE)</f>
        <v>2.3153853214363993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LASACO</v>
      </c>
      <c r="K20" s="17">
        <f>VLOOKUP(J20,'Daily Report'!$N:$AB,MATCH(K$14,'Daily Report'!$N$3:$AB$3,0),FALSE)</f>
        <v>0.11761764705882352</v>
      </c>
      <c r="L20" s="18" t="str">
        <f>VLOOKUP($A8,'Daily Report'!L:$AU,MATCH(M$14,'Daily Report'!$M$3:$XFD$3,0)-12,FALSE)</f>
        <v>IKEJAHOTEL</v>
      </c>
      <c r="M20" s="17">
        <f>VLOOKUP(L20,'Daily Report'!$N:$AB,MATCH(M$14,'Daily Report'!$N$3:$AB$3,0),FALSE)</f>
        <v>4.4193622183668966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UBA</v>
      </c>
      <c r="G21" s="24">
        <f>VLOOKUP(F21,'Daily Report'!$N:$AB,MATCH(G$14,'Daily Report'!$N$3:$AB$3,0),FALSE)</f>
        <v>2.3646829620092311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UACN</v>
      </c>
      <c r="K21" s="17">
        <f>VLOOKUP(J21,'Daily Report'!$N:$AB,MATCH(K$14,'Daily Report'!$N$3:$AB$3,0),FALSE)</f>
        <v>0.11600000000000001</v>
      </c>
      <c r="L21" s="18" t="str">
        <f>VLOOKUP($A9,'Daily Report'!L:$AU,MATCH(M$14,'Daily Report'!$M$3:$XFD$3,0)-12,FALSE)</f>
        <v>FIDELITYBK</v>
      </c>
      <c r="M21" s="17">
        <f>VLOOKUP(L21,'Daily Report'!$N:$AB,MATCH(M$14,'Daily Report'!$N$3:$AB$3,0),FALSE)</f>
        <v>4.1458008704201497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ETERNA</v>
      </c>
      <c r="G22" s="24">
        <f>VLOOKUP(F22,'Daily Report'!$N:$AB,MATCH(G$14,'Daily Report'!$N$3:$AB$3,0),FALSE)</f>
        <v>2.3683126641177799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JBERGER</v>
      </c>
      <c r="K22" s="17">
        <f>VLOOKUP(J22,'Daily Report'!$N:$AB,MATCH(K$14,'Daily Report'!$N$3:$AB$3,0),FALSE)</f>
        <v>0.11168055555555556</v>
      </c>
      <c r="L22" s="18" t="str">
        <f>VLOOKUP($A10,'Daily Report'!L:$AU,MATCH(M$14,'Daily Report'!$M$3:$XFD$3,0)-12,FALSE)</f>
        <v>UACN</v>
      </c>
      <c r="M22" s="17">
        <f>VLOOKUP(L22,'Daily Report'!$N:$AB,MATCH(M$14,'Daily Report'!$N$3:$AB$3,0),FALSE)</f>
        <v>3.7173844903715745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REGALINS</v>
      </c>
      <c r="G23" s="24">
        <f>VLOOKUP(F23,'Daily Report'!$N:$AB,MATCH(G$14,'Daily Report'!$N$3:$AB$3,0),FALSE)</f>
        <v>2.4998136633266044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DANGSUGAR</v>
      </c>
      <c r="K23" s="17">
        <f>VLOOKUP(J23,'Daily Report'!$N:$AB,MATCH(K$14,'Daily Report'!$N$3:$AB$3,0),FALSE)</f>
        <v>0.11154666666666666</v>
      </c>
      <c r="L23" s="18" t="str">
        <f>VLOOKUP($A11,'Daily Report'!L:$AU,MATCH(M$14,'Daily Report'!$M$3:$XFD$3,0)-12,FALSE)</f>
        <v>ETERNA</v>
      </c>
      <c r="M23" s="17">
        <f>VLOOKUP(L23,'Daily Report'!$N:$AB,MATCH(M$14,'Daily Report'!$N$3:$AB$3,0),FALSE)</f>
        <v>3.0925808054273487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PRESCO</v>
      </c>
      <c r="G24" s="25">
        <f>VLOOKUP(F24,'Daily Report'!$N:$AB,MATCH(G$14,'Daily Report'!$N$3:$AB$3,0),FALSE)</f>
        <v>2.9472677707027888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WAPCO</v>
      </c>
      <c r="K24" s="20">
        <f>VLOOKUP(J24,'Daily Report'!$N:$AB,MATCH(K$14,'Daily Report'!$N$3:$AB$3,0),FALSE)</f>
        <v>0.1112118320610687</v>
      </c>
      <c r="L24" s="21" t="str">
        <f>VLOOKUP($A12,'Daily Report'!L:$AU,MATCH(M$14,'Daily Report'!$M$3:$XFD$3,0)-12,FALSE)</f>
        <v>REGALINS</v>
      </c>
      <c r="M24" s="20">
        <f>VLOOKUP(L24,'Daily Report'!$N:$AB,MATCH(M$14,'Daily Report'!$N$3:$AB$3,0),FALSE)</f>
        <v>3.0210512543634218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S28" sqref="O1:Z2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22/07/2019 14:39:51.051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61</v>
      </c>
      <c r="L5" s="28">
        <f>IFERROR(_xlfn.RANK.AVG(AA5,AA$5:AA$92,0),"")</f>
        <v>53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33.5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61</v>
      </c>
      <c r="L6" s="28">
        <f t="shared" ref="L6:L37" si="6">IFERROR(_xlfn.RANK.AVG(AA6,AA$5:AA$92,0),"")</f>
        <v>67</v>
      </c>
      <c r="M6" s="28"/>
      <c r="N6" s="33" t="s">
        <v>19</v>
      </c>
      <c r="O6" s="55" t="str">
        <f>IFERROR(VLOOKUP(N6,'[1]Valuation Sheet'!$B:$W,7,FALSE),"")</f>
        <v>0.48</v>
      </c>
      <c r="P6" s="51">
        <f>IFERROR(VLOOKUP(N6,'[1]Price List'!$B:$Y,MATCH("CLOSE",'[1]Price List'!$6:$6,0)-1,FALSE)/VLOOKUP(N6,'[1]Price List'!$B:$D,MATCH("PCLOSE",'[1]Price List'!$6:$6,0)-1,FALSE)-1,"")</f>
        <v>0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-0.68386373826396274</v>
      </c>
      <c r="AB6" s="59">
        <f>IFERROR(VLOOKUP(N6,'[1]Valuation Sheet'!$B:$W,17,FALSE),"")</f>
        <v>-0.13677274765279268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33.5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47</v>
      </c>
      <c r="J7" s="28">
        <f t="shared" si="4"/>
        <v>33</v>
      </c>
      <c r="K7" s="28">
        <f t="shared" si="5"/>
        <v>34</v>
      </c>
      <c r="L7" s="28">
        <f t="shared" si="6"/>
        <v>54</v>
      </c>
      <c r="M7" s="28"/>
      <c r="N7" s="33" t="s">
        <v>20</v>
      </c>
      <c r="O7" s="55" t="str">
        <f>IFERROR(VLOOKUP(N7,'[1]Valuation Sheet'!$B:$W,7,FALSE),"")</f>
        <v>55.80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8.3315109355121777</v>
      </c>
      <c r="Y7" s="51">
        <f t="shared" si="8"/>
        <v>0.15972459173785744</v>
      </c>
      <c r="Z7" s="52">
        <f t="shared" si="0"/>
        <v>5.3799283154121864E-2</v>
      </c>
      <c r="AA7" s="58">
        <f>IFERROR(VLOOKUP(N7,'[1]Valuation Sheet'!$B:$W,21,FALSE),"")</f>
        <v>-2.8277853365201056E-2</v>
      </c>
      <c r="AB7" s="59">
        <f>IFERROR(VLOOKUP(N7,'[1]Valuation Sheet'!$B:$W,17,FALSE),"")</f>
        <v>-5.6555706730402333E-3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33.5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10</v>
      </c>
      <c r="J8" s="28">
        <f t="shared" si="4"/>
        <v>35</v>
      </c>
      <c r="K8" s="28">
        <f t="shared" si="5"/>
        <v>39</v>
      </c>
      <c r="L8" s="28">
        <f t="shared" si="6"/>
        <v>21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53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33.5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26</v>
      </c>
      <c r="J10" s="28">
        <f t="shared" si="4"/>
        <v>42</v>
      </c>
      <c r="K10" s="28">
        <f t="shared" si="5"/>
        <v>11</v>
      </c>
      <c r="L10" s="28">
        <f t="shared" si="6"/>
        <v>31</v>
      </c>
      <c r="M10" s="28"/>
      <c r="N10" s="33" t="s">
        <v>23</v>
      </c>
      <c r="O10" s="55" t="str">
        <f>IFERROR(VLOOKUP(N10,'[1]Valuation Sheet'!$B:$W,7,FALSE),"")</f>
        <v>2.35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4.9038578092801028</v>
      </c>
      <c r="Y10" s="51">
        <f t="shared" si="8"/>
        <v>0.13218728657735768</v>
      </c>
      <c r="Z10" s="52">
        <f t="shared" si="0"/>
        <v>0.10634042553191488</v>
      </c>
      <c r="AA10" s="58">
        <f>IFERROR(VLOOKUP(N10,'[1]Valuation Sheet'!$B:$W,21,FALSE),"")</f>
        <v>1.1325481042733299</v>
      </c>
      <c r="AB10" s="59">
        <f>IFERROR(VLOOKUP(N10,'[1]Valuation Sheet'!$B:$W,17,FALSE),"")</f>
        <v>0.22650962085466597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53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9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6</v>
      </c>
      <c r="J12" s="28">
        <f t="shared" si="4"/>
        <v>8</v>
      </c>
      <c r="K12" s="28">
        <f t="shared" si="5"/>
        <v>26</v>
      </c>
      <c r="L12" s="28">
        <f t="shared" si="6"/>
        <v>11</v>
      </c>
      <c r="M12" s="28"/>
      <c r="N12" s="33" t="s">
        <v>25</v>
      </c>
      <c r="O12" s="55" t="str">
        <f>IFERROR(VLOOKUP(N12,'[1]Valuation Sheet'!$B:$W,7,FALSE),"")</f>
        <v>6.50</v>
      </c>
      <c r="P12" s="51">
        <f>IFERROR(VLOOKUP(N12,'[1]Price List'!$B:$Y,MATCH("CLOSE",'[1]Price List'!$6:$6,0)-1,FALSE)/VLOOKUP(N12,'[1]Price List'!$B:$D,MATCH("PCLOSE",'[1]Price List'!$6:$6,0)-1,FALSE)-1,"")</f>
        <v>1.5625E-2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2.3153853214363993</v>
      </c>
      <c r="Y12" s="51">
        <f t="shared" si="8"/>
        <v>0.41104008222438571</v>
      </c>
      <c r="Z12" s="52">
        <f t="shared" si="0"/>
        <v>7.4633846153846162E-2</v>
      </c>
      <c r="AA12" s="58">
        <f>IFERROR(VLOOKUP(N12,'[1]Valuation Sheet'!$B:$W,21,FALSE),"")</f>
        <v>2.8309387161345914</v>
      </c>
      <c r="AB12" s="59">
        <f>IFERROR(VLOOKUP(N12,'[1]Valuation Sheet'!$B:$W,17,FALSE),"")</f>
        <v>0.56618774322691845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33.5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20</v>
      </c>
      <c r="J13" s="28">
        <f t="shared" si="4"/>
        <v>7</v>
      </c>
      <c r="K13" s="28">
        <f t="shared" si="5"/>
        <v>61</v>
      </c>
      <c r="L13" s="28">
        <f t="shared" si="6"/>
        <v>27</v>
      </c>
      <c r="M13" s="28"/>
      <c r="N13" s="33" t="s">
        <v>26</v>
      </c>
      <c r="O13" s="55" t="str">
        <f>IFERROR(VLOOKUP(N13,'[1]Valuation Sheet'!$B:$W,7,FALSE),"")</f>
        <v>9.00</v>
      </c>
      <c r="P13" s="51">
        <f>IFERROR(VLOOKUP(N13,'[1]Price List'!$B:$Y,MATCH("CLOSE",'[1]Price List'!$6:$6,0)-1,FALSE)/VLOOKUP(N13,'[1]Price List'!$B:$D,MATCH("PCLOSE",'[1]Price List'!$6:$6,0)-1,FALSE)-1,"")</f>
        <v>0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4.4119669245867872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1.6161250483974587</v>
      </c>
      <c r="AB13" s="59">
        <f>IFERROR(VLOOKUP(N13,'[1]Valuation Sheet'!$B:$W,17,FALSE),"")</f>
        <v>0.32322500967949175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56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14</v>
      </c>
      <c r="J14" s="28">
        <f t="shared" si="4"/>
        <v>14</v>
      </c>
      <c r="K14" s="28">
        <f t="shared" si="5"/>
        <v>40</v>
      </c>
      <c r="L14" s="28">
        <f t="shared" si="6"/>
        <v>15</v>
      </c>
      <c r="M14" s="28"/>
      <c r="N14" s="33" t="s">
        <v>27</v>
      </c>
      <c r="O14" s="55" t="str">
        <f>IFERROR(VLOOKUP(N14,'[1]Valuation Sheet'!$B:$W,7,FALSE),"")</f>
        <v>5.65</v>
      </c>
      <c r="P14" s="51">
        <f>IFERROR(VLOOKUP(N14,'[1]Price List'!$B:$Y,MATCH("CLOSE",'[1]Price List'!$6:$6,0)-1,FALSE)/VLOOKUP(N14,'[1]Price List'!$B:$D,MATCH("PCLOSE",'[1]Price List'!$6:$6,0)-1,FALSE)-1,"")</f>
        <v>-8.7719298245613198E-3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3.3064648580328759</v>
      </c>
      <c r="Y14" s="51">
        <f t="shared" si="8"/>
        <v>0.29454482707619495</v>
      </c>
      <c r="Z14" s="52">
        <f t="shared" si="0"/>
        <v>4.3975221238938052E-2</v>
      </c>
      <c r="AA14" s="58">
        <f>IFERROR(VLOOKUP(N14,'[1]Valuation Sheet'!$B:$W,21,FALSE),"")</f>
        <v>2.2650102737149536</v>
      </c>
      <c r="AB14" s="59">
        <f>IFERROR(VLOOKUP(N14,'[1]Valuation Sheet'!$B:$W,17,FALSE),"")</f>
        <v>0.45300205474299071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33.5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4</v>
      </c>
      <c r="J15" s="28">
        <f t="shared" si="4"/>
        <v>6</v>
      </c>
      <c r="K15" s="28">
        <f t="shared" si="5"/>
        <v>30</v>
      </c>
      <c r="L15" s="28">
        <f t="shared" si="6"/>
        <v>3</v>
      </c>
      <c r="M15" s="28"/>
      <c r="N15" s="33" t="s">
        <v>28</v>
      </c>
      <c r="O15" s="55" t="str">
        <f>IFERROR(VLOOKUP(N15,'[1]Valuation Sheet'!$B:$W,7,FALSE),"")</f>
        <v>1.60</v>
      </c>
      <c r="P15" s="51">
        <f>IFERROR(VLOOKUP(N15,'[1]Price List'!$B:$Y,MATCH("CLOSE",'[1]Price List'!$6:$6,0)-1,FALSE)/VLOOKUP(N15,'[1]Price List'!$B:$D,MATCH("PCLOSE",'[1]Price List'!$6:$6,0)-1,FALSE)-1,"")</f>
        <v>0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2.1529510472428135</v>
      </c>
      <c r="Y15" s="51">
        <f t="shared" si="8"/>
        <v>0.47258611111111187</v>
      </c>
      <c r="Z15" s="52">
        <f t="shared" si="0"/>
        <v>6.2521874999999991E-2</v>
      </c>
      <c r="AA15" s="58">
        <f>IFERROR(VLOOKUP(N15,'[1]Valuation Sheet'!$B:$W,21,FALSE),"")</f>
        <v>5.2970966904493952</v>
      </c>
      <c r="AB15" s="59">
        <f>IFERROR(VLOOKUP(N15,'[1]Valuation Sheet'!$B:$W,17,FALSE),"")</f>
        <v>1.0594193380898789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59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5</v>
      </c>
      <c r="J16" s="28">
        <f t="shared" si="4"/>
        <v>5</v>
      </c>
      <c r="K16" s="28">
        <f t="shared" si="5"/>
        <v>28</v>
      </c>
      <c r="L16" s="28">
        <f t="shared" si="6"/>
        <v>7</v>
      </c>
      <c r="M16" s="28"/>
      <c r="N16" s="33" t="s">
        <v>29</v>
      </c>
      <c r="O16" s="55" t="str">
        <f>IFERROR(VLOOKUP(N16,'[1]Valuation Sheet'!$B:$W,7,FALSE),"")</f>
        <v>1.54</v>
      </c>
      <c r="P16" s="51">
        <f>IFERROR(VLOOKUP(N16,'[1]Price List'!$B:$Y,MATCH("CLOSE",'[1]Price List'!$6:$6,0)-1,FALSE)/VLOOKUP(N16,'[1]Price List'!$B:$D,MATCH("PCLOSE",'[1]Price List'!$6:$6,0)-1,FALSE)-1,"")</f>
        <v>-2.5316455696202556E-2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2.2460753720886362</v>
      </c>
      <c r="Y16" s="51">
        <f t="shared" si="8"/>
        <v>0.51387687217856359</v>
      </c>
      <c r="Z16" s="52">
        <f t="shared" si="0"/>
        <v>7.1737012987012974E-2</v>
      </c>
      <c r="AA16" s="58">
        <f>IFERROR(VLOOKUP(N16,'[1]Valuation Sheet'!$B:$W,21,FALSE),"")</f>
        <v>4.1458008704201497</v>
      </c>
      <c r="AB16" s="59">
        <f>IFERROR(VLOOKUP(N16,'[1]Valuation Sheet'!$B:$W,17,FALSE),"")</f>
        <v>0.82916017408402998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54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30</v>
      </c>
      <c r="J17" s="28">
        <f t="shared" si="4"/>
        <v>19</v>
      </c>
      <c r="K17" s="28">
        <f t="shared" si="5"/>
        <v>16</v>
      </c>
      <c r="L17" s="28">
        <f t="shared" si="6"/>
        <v>48</v>
      </c>
      <c r="M17" s="28"/>
      <c r="N17" s="33" t="s">
        <v>30</v>
      </c>
      <c r="O17" s="55" t="str">
        <f>IFERROR(VLOOKUP(N17,'[1]Valuation Sheet'!$B:$W,7,FALSE),"")</f>
        <v>29.05</v>
      </c>
      <c r="P17" s="51">
        <f>IFERROR(VLOOKUP(N17,'[1]Price List'!$B:$Y,MATCH("CLOSE",'[1]Price List'!$6:$6,0)-1,FALSE)/VLOOKUP(N17,'[1]Price List'!$B:$D,MATCH("PCLOSE",'[1]Price List'!$6:$6,0)-1,FALSE)-1,"")</f>
        <v>-5.136986301369828E-3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5.4369274781249981</v>
      </c>
      <c r="Y17" s="51">
        <f t="shared" si="8"/>
        <v>0.2159675182454005</v>
      </c>
      <c r="Z17" s="52">
        <f t="shared" si="0"/>
        <v>9.4234079173838206E-2</v>
      </c>
      <c r="AA17" s="58">
        <f>IFERROR(VLOOKUP(N17,'[1]Valuation Sheet'!$B:$W,21,FALSE),"")</f>
        <v>0.32862304941252041</v>
      </c>
      <c r="AB17" s="59">
        <f>IFERROR(VLOOKUP(N17,'[1]Valuation Sheet'!$B:$W,17,FALSE),"")</f>
        <v>6.572460988250417E-2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33.5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44</v>
      </c>
      <c r="J18" s="28">
        <f t="shared" si="4"/>
        <v>22</v>
      </c>
      <c r="K18" s="28">
        <f t="shared" si="5"/>
        <v>43</v>
      </c>
      <c r="L18" s="28">
        <f t="shared" si="6"/>
        <v>55</v>
      </c>
      <c r="M18" s="28"/>
      <c r="N18" s="33" t="s">
        <v>31</v>
      </c>
      <c r="O18" s="55" t="str">
        <f>IFERROR(VLOOKUP(N18,'[1]Valuation Sheet'!$B:$W,7,FALSE),"")</f>
        <v>38.00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7.7424067526776321</v>
      </c>
      <c r="Y18" s="51">
        <f t="shared" si="8"/>
        <v>0.19130345394736845</v>
      </c>
      <c r="Z18" s="52">
        <f t="shared" si="0"/>
        <v>3.9948684210526317E-2</v>
      </c>
      <c r="AA18" s="58">
        <f>IFERROR(VLOOKUP(N18,'[1]Valuation Sheet'!$B:$W,21,FALSE),"")</f>
        <v>-4.6245708257372065E-2</v>
      </c>
      <c r="AB18" s="59">
        <f>IFERROR(VLOOKUP(N18,'[1]Valuation Sheet'!$B:$W,17,FALSE),"")</f>
        <v>-9.2491416514743907E-3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8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37</v>
      </c>
      <c r="J19" s="28">
        <f t="shared" si="4"/>
        <v>41</v>
      </c>
      <c r="K19" s="28">
        <f t="shared" si="5"/>
        <v>52</v>
      </c>
      <c r="L19" s="28">
        <f t="shared" si="6"/>
        <v>35</v>
      </c>
      <c r="M19" s="28"/>
      <c r="N19" s="33" t="s">
        <v>32</v>
      </c>
      <c r="O19" s="55" t="str">
        <f>IFERROR(VLOOKUP(N19,'[1]Valuation Sheet'!$B:$W,7,FALSE),"")</f>
        <v>2.34</v>
      </c>
      <c r="P19" s="51">
        <f>IFERROR(VLOOKUP(N19,'[1]Price List'!$B:$Y,MATCH("CLOSE",'[1]Price List'!$6:$6,0)-1,FALSE)/VLOOKUP(N19,'[1]Price List'!$B:$D,MATCH("PCLOSE",'[1]Price List'!$6:$6,0)-1,FALSE)-1,"")</f>
        <v>2.6315789473684292E-2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6.0244180939013692</v>
      </c>
      <c r="Y19" s="51">
        <f t="shared" si="8"/>
        <v>0.13682932404710799</v>
      </c>
      <c r="Z19" s="52">
        <f t="shared" si="0"/>
        <v>8.5128205128205143E-3</v>
      </c>
      <c r="AA19" s="58">
        <f>IFERROR(VLOOKUP(N19,'[1]Valuation Sheet'!$B:$W,21,FALSE),"")</f>
        <v>0.80260465629040567</v>
      </c>
      <c r="AB19" s="59">
        <f>IFERROR(VLOOKUP(N19,'[1]Valuation Sheet'!$B:$W,17,FALSE),"")</f>
        <v>0.16052093125808109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1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7</v>
      </c>
      <c r="J20" s="28">
        <f t="shared" si="4"/>
        <v>10</v>
      </c>
      <c r="K20" s="28">
        <f t="shared" si="5"/>
        <v>2</v>
      </c>
      <c r="L20" s="28">
        <f t="shared" si="6"/>
        <v>12</v>
      </c>
      <c r="M20" s="28"/>
      <c r="N20" s="33" t="s">
        <v>33</v>
      </c>
      <c r="O20" s="55" t="str">
        <f>IFERROR(VLOOKUP(N20,'[1]Valuation Sheet'!$B:$W,7,FALSE),"")</f>
        <v>5.95</v>
      </c>
      <c r="P20" s="51">
        <f>IFERROR(VLOOKUP(N20,'[1]Price List'!$B:$Y,MATCH("CLOSE",'[1]Price List'!$6:$6,0)-1,FALSE)/VLOOKUP(N20,'[1]Price List'!$B:$D,MATCH("PCLOSE",'[1]Price List'!$6:$6,0)-1,FALSE)-1,"")</f>
        <v>8.181818181818179E-2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2.3646829620092311</v>
      </c>
      <c r="Y20" s="51">
        <f t="shared" si="8"/>
        <v>0.38629416678952277</v>
      </c>
      <c r="Z20" s="52">
        <f t="shared" si="0"/>
        <v>0.14289075630252099</v>
      </c>
      <c r="AA20" s="58">
        <f>IFERROR(VLOOKUP(N20,'[1]Valuation Sheet'!$B:$W,21,FALSE),"")</f>
        <v>2.7693078570688501</v>
      </c>
      <c r="AB20" s="59">
        <f>IFERROR(VLOOKUP(N20,'[1]Valuation Sheet'!$B:$W,17,FALSE),"")</f>
        <v>0.55386157141377002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58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46</v>
      </c>
      <c r="J21" s="28">
        <f t="shared" si="4"/>
        <v>49</v>
      </c>
      <c r="K21" s="28">
        <f t="shared" si="5"/>
        <v>61</v>
      </c>
      <c r="L21" s="28">
        <f t="shared" si="6"/>
        <v>43</v>
      </c>
      <c r="M21" s="28"/>
      <c r="N21" s="33" t="s">
        <v>34</v>
      </c>
      <c r="O21" s="55" t="str">
        <f>IFERROR(VLOOKUP(N21,'[1]Valuation Sheet'!$B:$W,7,FALSE),"")</f>
        <v>6.45</v>
      </c>
      <c r="P21" s="51">
        <f>IFERROR(VLOOKUP(N21,'[1]Price List'!$B:$Y,MATCH("CLOSE",'[1]Price List'!$6:$6,0)-1,FALSE)/VLOOKUP(N21,'[1]Price List'!$B:$D,MATCH("PCLOSE",'[1]Price List'!$6:$6,0)-1,FALSE)-1,"")</f>
        <v>-1.5267175572518998E-2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7.8322323456844458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0.44325513431347696</v>
      </c>
      <c r="AB21" s="59">
        <f>IFERROR(VLOOKUP(N21,'[1]Valuation Sheet'!$B:$W,17,FALSE),"")</f>
        <v>8.8651026862695437E-2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5.5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40</v>
      </c>
      <c r="J22" s="28">
        <f t="shared" si="4"/>
        <v>39</v>
      </c>
      <c r="K22" s="28">
        <f t="shared" si="5"/>
        <v>61</v>
      </c>
      <c r="L22" s="28">
        <f t="shared" si="6"/>
        <v>30</v>
      </c>
      <c r="M22" s="28"/>
      <c r="N22" s="33" t="s">
        <v>35</v>
      </c>
      <c r="O22" s="55" t="str">
        <f>IFERROR(VLOOKUP(N22,'[1]Valuation Sheet'!$B:$W,7,FALSE),"")</f>
        <v>0.60</v>
      </c>
      <c r="P22" s="51">
        <f>IFERROR(VLOOKUP(N22,'[1]Price List'!$B:$Y,MATCH("CLOSE",'[1]Price List'!$6:$6,0)-1,FALSE)/VLOOKUP(N22,'[1]Price List'!$B:$D,MATCH("PCLOSE",'[1]Price List'!$6:$6,0)-1,FALSE)-1,"")</f>
        <v>3.4482758620689724E-2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6.9586887320444397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1.1918530196033301</v>
      </c>
      <c r="AB22" s="59">
        <f>IFERROR(VLOOKUP(N22,'[1]Valuation Sheet'!$B:$W,17,FALSE),"")</f>
        <v>0.23837060392066611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55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13</v>
      </c>
      <c r="J23" s="28">
        <f t="shared" si="4"/>
        <v>13</v>
      </c>
      <c r="K23" s="28">
        <f t="shared" si="5"/>
        <v>1</v>
      </c>
      <c r="L23" s="28">
        <f t="shared" si="6"/>
        <v>28</v>
      </c>
      <c r="M23" s="28"/>
      <c r="N23" s="33" t="s">
        <v>36</v>
      </c>
      <c r="O23" s="55" t="str">
        <f>IFERROR(VLOOKUP(N23,'[1]Valuation Sheet'!$B:$W,7,FALSE),"")</f>
        <v>18.40</v>
      </c>
      <c r="P23" s="51">
        <f>IFERROR(VLOOKUP(N23,'[1]Price List'!$B:$Y,MATCH("CLOSE",'[1]Price List'!$6:$6,0)-1,FALSE)/VLOOKUP(N23,'[1]Price List'!$B:$D,MATCH("PCLOSE",'[1]Price List'!$6:$6,0)-1,FALSE)-1,"")</f>
        <v>-5.4054054054054612E-3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3.2606600568012167</v>
      </c>
      <c r="Y23" s="51">
        <f t="shared" si="8"/>
        <v>0.33478260869565218</v>
      </c>
      <c r="Z23" s="52">
        <f t="shared" si="0"/>
        <v>0.15213586956521741</v>
      </c>
      <c r="AA23" s="58">
        <f>IFERROR(VLOOKUP(N23,'[1]Valuation Sheet'!$B:$W,21,FALSE),"")</f>
        <v>1.479418372069143</v>
      </c>
      <c r="AB23" s="59">
        <f>IFERROR(VLOOKUP(N23,'[1]Valuation Sheet'!$B:$W,17,FALSE),"")</f>
        <v>0.29588367441382868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53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33.5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61</v>
      </c>
      <c r="L25" s="28">
        <f t="shared" si="6"/>
        <v>64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33.5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57</v>
      </c>
      <c r="J26" s="28">
        <f t="shared" si="4"/>
        <v>52</v>
      </c>
      <c r="K26" s="28">
        <f t="shared" si="5"/>
        <v>42</v>
      </c>
      <c r="L26" s="28">
        <f t="shared" si="6"/>
        <v>57</v>
      </c>
      <c r="M26" s="28"/>
      <c r="N26" s="33" t="s">
        <v>39</v>
      </c>
      <c r="O26" s="55" t="str">
        <f>IFERROR(VLOOKUP(N26,'[1]Valuation Sheet'!$B:$W,7,FALSE),"")</f>
        <v>46.00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18.349694065802801</v>
      </c>
      <c r="Y26" s="51">
        <f t="shared" si="8"/>
        <v>6.6682598769108412E-2</v>
      </c>
      <c r="Z26" s="52">
        <f t="shared" si="0"/>
        <v>4.0069565217391301E-2</v>
      </c>
      <c r="AA26" s="58">
        <f>IFERROR(VLOOKUP(N26,'[1]Valuation Sheet'!$B:$W,21,FALSE),"")</f>
        <v>-0.14498584958950456</v>
      </c>
      <c r="AB26" s="59">
        <f>IFERROR(VLOOKUP(N26,'[1]Valuation Sheet'!$B:$W,17,FALSE),"")</f>
        <v>-2.8997169917900911E-2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33.5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62</v>
      </c>
      <c r="J27" s="28">
        <f t="shared" si="4"/>
        <v>61</v>
      </c>
      <c r="K27" s="28">
        <f t="shared" si="5"/>
        <v>61</v>
      </c>
      <c r="L27" s="28">
        <f t="shared" si="6"/>
        <v>68</v>
      </c>
      <c r="M27" s="28"/>
      <c r="N27" s="33" t="s">
        <v>40</v>
      </c>
      <c r="O27" s="55" t="str">
        <f>IFERROR(VLOOKUP(N27,'[1]Valuation Sheet'!$B:$W,7,FALSE),"")</f>
        <v>15.30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47.68471573177623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-0.71571142421185108</v>
      </c>
      <c r="AB27" s="59">
        <f>IFERROR(VLOOKUP(N27,'[1]Valuation Sheet'!$B:$W,17,FALSE),"")</f>
        <v>-0.14314228484237024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62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51</v>
      </c>
      <c r="J28" s="28">
        <f t="shared" si="4"/>
        <v>59</v>
      </c>
      <c r="K28" s="28">
        <f t="shared" si="5"/>
        <v>38</v>
      </c>
      <c r="L28" s="28">
        <f t="shared" si="6"/>
        <v>60</v>
      </c>
      <c r="M28" s="28"/>
      <c r="N28" s="33" t="s">
        <v>41</v>
      </c>
      <c r="O28" s="55" t="str">
        <f>IFERROR(VLOOKUP(N28,'[1]Valuation Sheet'!$B:$W,7,FALSE),"")</f>
        <v>56.10</v>
      </c>
      <c r="P28" s="51">
        <f>IFERROR(VLOOKUP(N28,'[1]Price List'!$B:$Y,MATCH("CLOSE",'[1]Price List'!$6:$6,0)-1,FALSE)/VLOOKUP(N28,'[1]Price List'!$B:$D,MATCH("PCLOSE",'[1]Price List'!$6:$6,0)-1,FALSE)-1,"")</f>
        <v>-4.9152542372881358E-2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10.520760993179477</v>
      </c>
      <c r="Y28" s="51">
        <f t="shared" si="8"/>
        <v>1.7882426470588221E-2</v>
      </c>
      <c r="Z28" s="52">
        <f t="shared" si="0"/>
        <v>4.6085561497326198E-2</v>
      </c>
      <c r="AA28" s="58">
        <f>IFERROR(VLOOKUP(N28,'[1]Valuation Sheet'!$B:$W,21,FALSE),"")</f>
        <v>-0.26361628200467624</v>
      </c>
      <c r="AB28" s="59">
        <f>IFERROR(VLOOKUP(N28,'[1]Valuation Sheet'!$B:$W,17,FALSE),"")</f>
        <v>-5.2723256400935226E-2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53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33.5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63</v>
      </c>
      <c r="J30" s="28">
        <f t="shared" si="4"/>
        <v>57</v>
      </c>
      <c r="K30" s="28">
        <f t="shared" si="5"/>
        <v>12</v>
      </c>
      <c r="L30" s="28">
        <f t="shared" si="6"/>
        <v>40</v>
      </c>
      <c r="M30" s="28"/>
      <c r="N30" s="33" t="s">
        <v>43</v>
      </c>
      <c r="O30" s="55" t="str">
        <f>IFERROR(VLOOKUP(N30,'[1]Valuation Sheet'!$B:$W,7,FALSE),"")</f>
        <v>12.00</v>
      </c>
      <c r="P30" s="51">
        <f>IFERROR(VLOOKUP(N30,'[1]Price List'!$B:$Y,MATCH("CLOSE",'[1]Price List'!$6:$6,0)-1,FALSE)/VLOOKUP(N30,'[1]Price List'!$B:$D,MATCH("PCLOSE",'[1]Price List'!$6:$6,0)-1,FALSE)-1,"")</f>
        <v>0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49.395312108408838</v>
      </c>
      <c r="Y30" s="51">
        <f t="shared" si="8"/>
        <v>3.6347792998477929E-2</v>
      </c>
      <c r="Z30" s="52">
        <f t="shared" si="0"/>
        <v>0.10416666666666667</v>
      </c>
      <c r="AA30" s="58">
        <f>IFERROR(VLOOKUP(N30,'[1]Valuation Sheet'!$B:$W,21,FALSE),"")</f>
        <v>0.51825075962241729</v>
      </c>
      <c r="AB30" s="59">
        <f>IFERROR(VLOOKUP(N30,'[1]Valuation Sheet'!$B:$W,17,FALSE),"")</f>
        <v>0.10365015192448346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33.5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52</v>
      </c>
      <c r="J31" s="28">
        <f t="shared" si="4"/>
        <v>43</v>
      </c>
      <c r="K31" s="28">
        <f t="shared" si="5"/>
        <v>17</v>
      </c>
      <c r="L31" s="28">
        <f t="shared" si="6"/>
        <v>62</v>
      </c>
      <c r="M31" s="28"/>
      <c r="N31" s="33" t="s">
        <v>44</v>
      </c>
      <c r="O31" s="55" t="str">
        <f>IFERROR(VLOOKUP(N31,'[1]Valuation Sheet'!$B:$W,7,FALSE),"")</f>
        <v>170.00</v>
      </c>
      <c r="P31" s="51">
        <f>IFERROR(VLOOKUP(N31,'[1]Price List'!$B:$Y,MATCH("CLOSE",'[1]Price List'!$6:$6,0)-1,FALSE)/VLOOKUP(N31,'[1]Price List'!$B:$D,MATCH("PCLOSE",'[1]Price List'!$6:$6,0)-1,FALSE)-1,"")</f>
        <v>0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11.013552493223024</v>
      </c>
      <c r="Y31" s="51">
        <f t="shared" si="8"/>
        <v>0.13195571331981068</v>
      </c>
      <c r="Z31" s="52">
        <f t="shared" si="0"/>
        <v>9.4139117647058831E-2</v>
      </c>
      <c r="AA31" s="58">
        <f>IFERROR(VLOOKUP(N31,'[1]Valuation Sheet'!$B:$W,21,FALSE),"")</f>
        <v>-0.32254169618708695</v>
      </c>
      <c r="AB31" s="59">
        <f>IFERROR(VLOOKUP(N31,'[1]Valuation Sheet'!$B:$W,17,FALSE),"")</f>
        <v>-6.4508339237417389E-2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11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56</v>
      </c>
      <c r="J32" s="28" t="str">
        <f t="shared" si="4"/>
        <v/>
      </c>
      <c r="K32" s="28">
        <f t="shared" si="5"/>
        <v>10</v>
      </c>
      <c r="L32" s="28">
        <f t="shared" si="6"/>
        <v>61</v>
      </c>
      <c r="M32" s="28"/>
      <c r="N32" s="33" t="s">
        <v>45</v>
      </c>
      <c r="O32" s="55" t="str">
        <f>IFERROR(VLOOKUP(N32,'[1]Valuation Sheet'!$B:$W,7,FALSE),"")</f>
        <v>13.10</v>
      </c>
      <c r="P32" s="51">
        <f>IFERROR(VLOOKUP(N32,'[1]Price List'!$B:$Y,MATCH("CLOSE",'[1]Price List'!$6:$6,0)-1,FALSE)/VLOOKUP(N32,'[1]Price List'!$B:$D,MATCH("PCLOSE",'[1]Price List'!$6:$6,0)-1,FALSE)-1,"")</f>
        <v>1.158301158301156E-2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15.995194148999319</v>
      </c>
      <c r="Y32" s="51" t="str">
        <f t="shared" si="8"/>
        <v/>
      </c>
      <c r="Z32" s="52">
        <f t="shared" si="0"/>
        <v>0.1112118320610687</v>
      </c>
      <c r="AA32" s="58">
        <f>IFERROR(VLOOKUP(N32,'[1]Valuation Sheet'!$B:$W,21,FALSE),"")</f>
        <v>-0.26548932803221814</v>
      </c>
      <c r="AB32" s="59">
        <f>IFERROR(VLOOKUP(N32,'[1]Valuation Sheet'!$B:$W,17,FALSE),"")</f>
        <v>-5.3097865606443584E-2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53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33.5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36</v>
      </c>
      <c r="J34" s="28">
        <f t="shared" si="4"/>
        <v>28</v>
      </c>
      <c r="K34" s="28">
        <f t="shared" si="5"/>
        <v>20</v>
      </c>
      <c r="L34" s="28">
        <f t="shared" si="6"/>
        <v>34</v>
      </c>
      <c r="M34" s="28"/>
      <c r="N34" s="33" t="s">
        <v>47</v>
      </c>
      <c r="O34" s="55" t="str">
        <f>IFERROR(VLOOKUP(N34,'[1]Valuation Sheet'!$B:$W,7,FALSE),"")</f>
        <v>6.30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5.9170934597095313</v>
      </c>
      <c r="Y34" s="51">
        <f t="shared" si="8"/>
        <v>0.17553807344021954</v>
      </c>
      <c r="Z34" s="52">
        <f t="shared" si="0"/>
        <v>8.4464285714285714E-2</v>
      </c>
      <c r="AA34" s="58">
        <f>IFERROR(VLOOKUP(N34,'[1]Valuation Sheet'!$B:$W,21,FALSE),"")</f>
        <v>0.90823916343297362</v>
      </c>
      <c r="AB34" s="59">
        <f>IFERROR(VLOOKUP(N34,'[1]Valuation Sheet'!$B:$W,17,FALSE),"")</f>
        <v>0.18164783268659468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33.5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45</v>
      </c>
      <c r="J35" s="28">
        <f t="shared" si="4"/>
        <v>47</v>
      </c>
      <c r="K35" s="28">
        <f t="shared" si="5"/>
        <v>18</v>
      </c>
      <c r="L35" s="28">
        <f t="shared" si="6"/>
        <v>59</v>
      </c>
      <c r="M35" s="28"/>
      <c r="N35" s="33" t="s">
        <v>48</v>
      </c>
      <c r="O35" s="55" t="str">
        <f>IFERROR(VLOOKUP(N35,'[1]Valuation Sheet'!$B:$W,7,FALSE),"")</f>
        <v>24.75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7.7528061067976033</v>
      </c>
      <c r="Y35" s="51">
        <f t="shared" si="8"/>
        <v>0.11713379509379505</v>
      </c>
      <c r="Z35" s="52">
        <f t="shared" si="0"/>
        <v>8.8853333333333326E-2</v>
      </c>
      <c r="AA35" s="58">
        <f>IFERROR(VLOOKUP(N35,'[1]Valuation Sheet'!$B:$W,21,FALSE),"")</f>
        <v>-0.22714859228185447</v>
      </c>
      <c r="AB35" s="59">
        <f>IFERROR(VLOOKUP(N35,'[1]Valuation Sheet'!$B:$W,17,FALSE),"")</f>
        <v>-4.5429718456370893E-2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53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33.5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39</v>
      </c>
      <c r="J37" s="28">
        <f t="shared" si="4"/>
        <v>48</v>
      </c>
      <c r="K37" s="28">
        <f t="shared" si="5"/>
        <v>25</v>
      </c>
      <c r="L37" s="28">
        <f t="shared" si="6"/>
        <v>47</v>
      </c>
      <c r="M37" s="28"/>
      <c r="N37" s="33" t="s">
        <v>50</v>
      </c>
      <c r="O37" s="55" t="str">
        <f>IFERROR(VLOOKUP(N37,'[1]Valuation Sheet'!$B:$W,7,FALSE),"")</f>
        <v>5.28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6.2054082849685779</v>
      </c>
      <c r="Y37" s="51">
        <f t="shared" si="8"/>
        <v>0.11166306834245752</v>
      </c>
      <c r="Z37" s="52">
        <f t="shared" ref="Z37:Z68" si="9">IFERROR(AC37/O37,"")</f>
        <v>7.5729166666666667E-2</v>
      </c>
      <c r="AA37" s="58">
        <f>IFERROR(VLOOKUP(N37,'[1]Valuation Sheet'!$B:$W,21,FALSE),"")</f>
        <v>0.34983100564260039</v>
      </c>
      <c r="AB37" s="59">
        <f>IFERROR(VLOOKUP(N37,'[1]Valuation Sheet'!$B:$W,17,FALSE),"")</f>
        <v>6.9966201128520034E-2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53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5.5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27</v>
      </c>
      <c r="J39" s="28">
        <f t="shared" si="10"/>
        <v>50</v>
      </c>
      <c r="K39" s="28">
        <f t="shared" si="11"/>
        <v>47</v>
      </c>
      <c r="L39" s="28">
        <f t="shared" si="12"/>
        <v>29</v>
      </c>
      <c r="M39" s="28"/>
      <c r="N39" s="33" t="s">
        <v>52</v>
      </c>
      <c r="O39" s="55" t="str">
        <f>IFERROR(VLOOKUP(N39,'[1]Valuation Sheet'!$B:$W,7,FALSE),"")</f>
        <v>6.00</v>
      </c>
      <c r="P39" s="51">
        <f>IFERROR(VLOOKUP(N39,'[1]Price List'!$B:$Y,MATCH("CLOSE",'[1]Price List'!$6:$6,0)-1,FALSE)/VLOOKUP(N39,'[1]Price List'!$B:$D,MATCH("PCLOSE",'[1]Price List'!$6:$6,0)-1,FALSE)-1,"")</f>
        <v>3.4482758620689724E-2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4.936562798735908</v>
      </c>
      <c r="Y39" s="51">
        <f t="shared" si="8"/>
        <v>8.0903442485306773E-2</v>
      </c>
      <c r="Z39" s="52">
        <f t="shared" si="9"/>
        <v>2.5025000000000002E-2</v>
      </c>
      <c r="AA39" s="58">
        <f>IFERROR(VLOOKUP(N39,'[1]Valuation Sheet'!$B:$W,21,FALSE),"")</f>
        <v>1.2816479035430155</v>
      </c>
      <c r="AB39" s="59">
        <f>IFERROR(VLOOKUP(N39,'[1]Valuation Sheet'!$B:$W,17,FALSE),"")</f>
        <v>0.25632958070860301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65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25</v>
      </c>
      <c r="J40" s="28">
        <f t="shared" si="10"/>
        <v>4</v>
      </c>
      <c r="K40" s="28">
        <f t="shared" si="11"/>
        <v>46</v>
      </c>
      <c r="L40" s="28">
        <f t="shared" si="12"/>
        <v>20</v>
      </c>
      <c r="M40" s="28"/>
      <c r="N40" s="33" t="s">
        <v>53</v>
      </c>
      <c r="O40" s="55" t="str">
        <f>IFERROR(VLOOKUP(N40,'[1]Valuation Sheet'!$B:$W,7,FALSE),"")</f>
        <v>0.95</v>
      </c>
      <c r="P40" s="51">
        <f>IFERROR(VLOOKUP(N40,'[1]Price List'!$B:$Y,MATCH("CLOSE",'[1]Price List'!$6:$6,0)-1,FALSE)/VLOOKUP(N40,'[1]Price List'!$B:$D,MATCH("PCLOSE",'[1]Price List'!$6:$6,0)-1,FALSE)-1,"")</f>
        <v>-6.8627450980392246E-2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4.8805106676757442</v>
      </c>
      <c r="Y40" s="51">
        <f t="shared" si="8"/>
        <v>0.53412755874927198</v>
      </c>
      <c r="Z40" s="52">
        <f t="shared" si="9"/>
        <v>3.1566315789473685E-2</v>
      </c>
      <c r="AA40" s="58">
        <f>IFERROR(VLOOKUP(N40,'[1]Valuation Sheet'!$B:$W,21,FALSE),"")</f>
        <v>1.8886076612433857</v>
      </c>
      <c r="AB40" s="59">
        <f>IFERROR(VLOOKUP(N40,'[1]Valuation Sheet'!$B:$W,17,FALSE),"")</f>
        <v>0.37772153224867711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4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11</v>
      </c>
      <c r="J41" s="28" t="str">
        <f t="shared" si="10"/>
        <v/>
      </c>
      <c r="K41" s="28">
        <f t="shared" si="11"/>
        <v>7</v>
      </c>
      <c r="L41" s="28">
        <f t="shared" si="12"/>
        <v>8</v>
      </c>
      <c r="M41" s="28"/>
      <c r="N41" s="33" t="s">
        <v>54</v>
      </c>
      <c r="O41" s="55" t="str">
        <f>IFERROR(VLOOKUP(N41,'[1]Valuation Sheet'!$B:$W,7,FALSE),"")</f>
        <v>5.60</v>
      </c>
      <c r="P41" s="51">
        <f>IFERROR(VLOOKUP(N41,'[1]Price List'!$B:$Y,MATCH("CLOSE",'[1]Price List'!$6:$6,0)-1,FALSE)/VLOOKUP(N41,'[1]Price List'!$B:$D,MATCH("PCLOSE",'[1]Price List'!$6:$6,0)-1,FALSE)-1,"")</f>
        <v>3.7037037037036979E-2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3.1383098728680356</v>
      </c>
      <c r="Y41" s="51" t="str">
        <f t="shared" si="8"/>
        <v/>
      </c>
      <c r="Z41" s="52">
        <f t="shared" si="9"/>
        <v>0.11600000000000001</v>
      </c>
      <c r="AA41" s="58">
        <f>IFERROR(VLOOKUP(N41,'[1]Valuation Sheet'!$B:$W,21,FALSE),"")</f>
        <v>3.7173844903715745</v>
      </c>
      <c r="AB41" s="59">
        <f>IFERROR(VLOOKUP(N41,'[1]Valuation Sheet'!$B:$W,17,FALSE),"")</f>
        <v>0.74347689807431494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33.5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60</v>
      </c>
      <c r="J42" s="28">
        <f t="shared" si="10"/>
        <v>53</v>
      </c>
      <c r="K42" s="28">
        <f t="shared" si="11"/>
        <v>50</v>
      </c>
      <c r="L42" s="28">
        <f t="shared" si="12"/>
        <v>65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53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33.5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28</v>
      </c>
      <c r="J44" s="28">
        <f t="shared" si="10"/>
        <v>17</v>
      </c>
      <c r="K44" s="28">
        <f t="shared" si="11"/>
        <v>8</v>
      </c>
      <c r="L44" s="28">
        <f t="shared" si="12"/>
        <v>33</v>
      </c>
      <c r="M44" s="28"/>
      <c r="N44" s="33" t="s">
        <v>57</v>
      </c>
      <c r="O44" s="55" t="str">
        <f>IFERROR(VLOOKUP(N44,'[1]Valuation Sheet'!$B:$W,7,FALSE),"")</f>
        <v>18.00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5.1399362008621132</v>
      </c>
      <c r="Y44" s="51">
        <f t="shared" si="8"/>
        <v>0.25681039562289582</v>
      </c>
      <c r="Z44" s="52">
        <f t="shared" si="9"/>
        <v>0.11168055555555556</v>
      </c>
      <c r="AA44" s="58">
        <f>IFERROR(VLOOKUP(N44,'[1]Valuation Sheet'!$B:$W,21,FALSE),"")</f>
        <v>0.97151151740818564</v>
      </c>
      <c r="AB44" s="59">
        <f>IFERROR(VLOOKUP(N44,'[1]Valuation Sheet'!$B:$W,17,FALSE),"")</f>
        <v>0.19430230348163713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53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33.5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41</v>
      </c>
      <c r="J46" s="28">
        <f t="shared" si="10"/>
        <v>29</v>
      </c>
      <c r="K46" s="28">
        <f t="shared" si="11"/>
        <v>3</v>
      </c>
      <c r="L46" s="28">
        <f t="shared" si="12"/>
        <v>52</v>
      </c>
      <c r="M46" s="28"/>
      <c r="N46" s="33" t="s">
        <v>59</v>
      </c>
      <c r="O46" s="55" t="str">
        <f>IFERROR(VLOOKUP(N46,'[1]Valuation Sheet'!$B:$W,7,FALSE),"")</f>
        <v>1.49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7.2666550282728135</v>
      </c>
      <c r="Y46" s="51">
        <f t="shared" si="8"/>
        <v>0.1678977272727272</v>
      </c>
      <c r="Z46" s="52">
        <f t="shared" si="9"/>
        <v>0.13421812080536916</v>
      </c>
      <c r="AA46" s="58">
        <f>IFERROR(VLOOKUP(N46,'[1]Valuation Sheet'!$B:$W,21,FALSE),"")</f>
        <v>9.507650232126208E-2</v>
      </c>
      <c r="AB46" s="59">
        <f>IFERROR(VLOOKUP(N46,'[1]Valuation Sheet'!$B:$W,17,FALSE),"")</f>
        <v>1.9015300464252372E-2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53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33.5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58</v>
      </c>
      <c r="J48" s="28">
        <f t="shared" si="10"/>
        <v>56</v>
      </c>
      <c r="K48" s="28">
        <f t="shared" si="11"/>
        <v>48</v>
      </c>
      <c r="L48" s="28">
        <f t="shared" si="12"/>
        <v>63</v>
      </c>
      <c r="M48" s="28"/>
      <c r="N48" s="33" t="s">
        <v>61</v>
      </c>
      <c r="O48" s="55" t="str">
        <f>IFERROR(VLOOKUP(N48,'[1]Valuation Sheet'!$B:$W,7,FALSE),"")</f>
        <v>10.80</v>
      </c>
      <c r="P48" s="51">
        <f>IFERROR(VLOOKUP(N48,'[1]Price List'!$B:$Y,MATCH("CLOSE",'[1]Price List'!$6:$6,0)-1,FALSE)/VLOOKUP(N48,'[1]Price List'!$B:$D,MATCH("PCLOSE",'[1]Price List'!$6:$6,0)-1,FALSE)-1,"")</f>
        <v>0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28.276445264604561</v>
      </c>
      <c r="Y48" s="51">
        <f t="shared" si="8"/>
        <v>4.0538071315996793E-2</v>
      </c>
      <c r="Z48" s="52">
        <f t="shared" si="9"/>
        <v>2.1083333333333332E-2</v>
      </c>
      <c r="AA48" s="58">
        <f>IFERROR(VLOOKUP(N48,'[1]Valuation Sheet'!$B:$W,21,FALSE),"")</f>
        <v>-0.38831253529405818</v>
      </c>
      <c r="AB48" s="59">
        <f>IFERROR(VLOOKUP(N48,'[1]Valuation Sheet'!$B:$W,17,FALSE),"")</f>
        <v>-7.7662507058811503E-2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13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64</v>
      </c>
      <c r="J49" s="28" t="str">
        <f t="shared" si="10"/>
        <v/>
      </c>
      <c r="K49" s="28">
        <f t="shared" si="11"/>
        <v>51</v>
      </c>
      <c r="L49" s="28">
        <f t="shared" si="12"/>
        <v>69</v>
      </c>
      <c r="M49" s="28"/>
      <c r="N49" s="33" t="s">
        <v>62</v>
      </c>
      <c r="O49" s="55" t="str">
        <f>IFERROR(VLOOKUP(N49,'[1]Valuation Sheet'!$B:$W,7,FALSE),"")</f>
        <v>17.85</v>
      </c>
      <c r="P49" s="51">
        <f>IFERROR(VLOOKUP(N49,'[1]Price List'!$B:$Y,MATCH("CLOSE",'[1]Price List'!$6:$6,0)-1,FALSE)/VLOOKUP(N49,'[1]Price List'!$B:$D,MATCH("PCLOSE",'[1]Price List'!$6:$6,0)-1,FALSE)-1,"")</f>
        <v>5.6338028169014009E-3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726.70590634510586</v>
      </c>
      <c r="Y49" s="51" t="str">
        <f t="shared" si="8"/>
        <v/>
      </c>
      <c r="Z49" s="52">
        <f t="shared" si="9"/>
        <v>1.1379831932773109E-2</v>
      </c>
      <c r="AA49" s="58">
        <f>IFERROR(VLOOKUP(N49,'[1]Valuation Sheet'!$B:$W,21,FALSE),"")</f>
        <v>-0.75464877092490457</v>
      </c>
      <c r="AB49" s="59">
        <f>IFERROR(VLOOKUP(N49,'[1]Valuation Sheet'!$B:$W,17,FALSE),"")</f>
        <v>-0.15092975418498089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33.5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32</v>
      </c>
      <c r="J50" s="28">
        <f t="shared" si="10"/>
        <v>32</v>
      </c>
      <c r="K50" s="28">
        <f t="shared" si="11"/>
        <v>9</v>
      </c>
      <c r="L50" s="28">
        <f t="shared" si="12"/>
        <v>45</v>
      </c>
      <c r="M50" s="28"/>
      <c r="N50" s="33" t="s">
        <v>63</v>
      </c>
      <c r="O50" s="55" t="str">
        <f>IFERROR(VLOOKUP(N50,'[1]Valuation Sheet'!$B:$W,7,FALSE),"")</f>
        <v>11.25</v>
      </c>
      <c r="P50" s="51">
        <f>IFERROR(VLOOKUP(N50,'[1]Price List'!$B:$Y,MATCH("CLOSE",'[1]Price List'!$6:$6,0)-1,FALSE)/VLOOKUP(N50,'[1]Price List'!$B:$D,MATCH("PCLOSE",'[1]Price List'!$6:$6,0)-1,FALSE)-1,"")</f>
        <v>0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5.5323559615234617</v>
      </c>
      <c r="Y50" s="51">
        <f t="shared" si="8"/>
        <v>0.16278865185185198</v>
      </c>
      <c r="Z50" s="52">
        <f t="shared" si="9"/>
        <v>0.11154666666666666</v>
      </c>
      <c r="AA50" s="58">
        <f>IFERROR(VLOOKUP(N50,'[1]Valuation Sheet'!$B:$W,21,FALSE),"")</f>
        <v>0.42974632865043527</v>
      </c>
      <c r="AB50" s="59">
        <f>IFERROR(VLOOKUP(N50,'[1]Valuation Sheet'!$B:$W,17,FALSE),"")</f>
        <v>8.5949265730087099E-2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60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22</v>
      </c>
      <c r="J51" s="28">
        <f t="shared" si="10"/>
        <v>26</v>
      </c>
      <c r="K51" s="28">
        <f t="shared" si="11"/>
        <v>29</v>
      </c>
      <c r="L51" s="28">
        <f t="shared" si="12"/>
        <v>23</v>
      </c>
      <c r="M51" s="28"/>
      <c r="N51" s="33" t="s">
        <v>64</v>
      </c>
      <c r="O51" s="55" t="str">
        <f>IFERROR(VLOOKUP(N51,'[1]Valuation Sheet'!$B:$W,7,FALSE),"")</f>
        <v>14.00</v>
      </c>
      <c r="P51" s="51">
        <f>IFERROR(VLOOKUP(N51,'[1]Price List'!$B:$Y,MATCH("CLOSE",'[1]Price List'!$6:$6,0)-1,FALSE)/VLOOKUP(N51,'[1]Price List'!$B:$D,MATCH("PCLOSE",'[1]Price List'!$6:$6,0)-1,FALSE)-1,"")</f>
        <v>-2.777777777777779E-2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4.7112634441452492</v>
      </c>
      <c r="Y51" s="51">
        <f t="shared" si="8"/>
        <v>0.18340541231126661</v>
      </c>
      <c r="Z51" s="52">
        <f t="shared" si="9"/>
        <v>7.1468571428571423E-2</v>
      </c>
      <c r="AA51" s="58">
        <f>IFERROR(VLOOKUP(N51,'[1]Valuation Sheet'!$B:$W,21,FALSE),"")</f>
        <v>1.8304369975951897</v>
      </c>
      <c r="AB51" s="59">
        <f>IFERROR(VLOOKUP(N51,'[1]Valuation Sheet'!$B:$W,17,FALSE),"")</f>
        <v>0.3660873995190379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63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23</v>
      </c>
      <c r="J52" s="28">
        <f t="shared" si="10"/>
        <v>58</v>
      </c>
      <c r="K52" s="28">
        <f t="shared" si="11"/>
        <v>31</v>
      </c>
      <c r="L52" s="28">
        <f t="shared" si="12"/>
        <v>4</v>
      </c>
      <c r="M52" s="28"/>
      <c r="N52" s="33" t="s">
        <v>65</v>
      </c>
      <c r="O52" s="55" t="str">
        <f>IFERROR(VLOOKUP(N52,'[1]Valuation Sheet'!$B:$W,7,FALSE),"")</f>
        <v>0.96</v>
      </c>
      <c r="P52" s="51">
        <f>IFERROR(VLOOKUP(N52,'[1]Price List'!$B:$Y,MATCH("CLOSE",'[1]Price List'!$6:$6,0)-1,FALSE)/VLOOKUP(N52,'[1]Price List'!$B:$D,MATCH("PCLOSE",'[1]Price List'!$6:$6,0)-1,FALSE)-1,"")</f>
        <v>-4.9504950495049549E-2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4.723877294324752</v>
      </c>
      <c r="Y52" s="51">
        <f t="shared" si="8"/>
        <v>2.5045537340619307E-2</v>
      </c>
      <c r="Z52" s="52">
        <f t="shared" si="9"/>
        <v>6.2516666666666665E-2</v>
      </c>
      <c r="AA52" s="58">
        <f>IFERROR(VLOOKUP(N52,'[1]Valuation Sheet'!$B:$W,21,FALSE),"")</f>
        <v>4.9921865311192821</v>
      </c>
      <c r="AB52" s="59">
        <f>IFERROR(VLOOKUP(N52,'[1]Valuation Sheet'!$B:$W,17,FALSE),"")</f>
        <v>0.99843730622385651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68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50</v>
      </c>
      <c r="J53" s="28">
        <f t="shared" si="10"/>
        <v>46</v>
      </c>
      <c r="K53" s="28">
        <f t="shared" si="11"/>
        <v>27</v>
      </c>
      <c r="L53" s="28">
        <f t="shared" si="12"/>
        <v>58</v>
      </c>
      <c r="M53" s="28"/>
      <c r="N53" s="33" t="s">
        <v>66</v>
      </c>
      <c r="O53" s="55" t="str">
        <f>IFERROR(VLOOKUP(N53,'[1]Valuation Sheet'!$B:$W,7,FALSE),"")</f>
        <v>13.50</v>
      </c>
      <c r="P53" s="51">
        <f>IFERROR(VLOOKUP(N53,'[1]Price List'!$B:$Y,MATCH("CLOSE",'[1]Price List'!$6:$6,0)-1,FALSE)/VLOOKUP(N53,'[1]Price List'!$B:$D,MATCH("PCLOSE",'[1]Price List'!$6:$6,0)-1,FALSE)-1,"")</f>
        <v>-9.9999999999999978E-2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9.0215532742752664</v>
      </c>
      <c r="Y53" s="51">
        <f t="shared" si="8"/>
        <v>0.12355603074772883</v>
      </c>
      <c r="Z53" s="52">
        <f t="shared" si="9"/>
        <v>7.402962962962964E-2</v>
      </c>
      <c r="AA53" s="58">
        <f>IFERROR(VLOOKUP(N53,'[1]Valuation Sheet'!$B:$W,21,FALSE),"")</f>
        <v>-0.22302869325233143</v>
      </c>
      <c r="AB53" s="59">
        <f>IFERROR(VLOOKUP(N53,'[1]Valuation Sheet'!$B:$W,17,FALSE),"")</f>
        <v>-4.4605738650466242E-2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12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59</v>
      </c>
      <c r="J54" s="28">
        <f t="shared" si="10"/>
        <v>55</v>
      </c>
      <c r="K54" s="28">
        <f t="shared" si="11"/>
        <v>36</v>
      </c>
      <c r="L54" s="28">
        <f t="shared" si="12"/>
        <v>70</v>
      </c>
      <c r="M54" s="28"/>
      <c r="N54" s="33" t="s">
        <v>67</v>
      </c>
      <c r="O54" s="55" t="str">
        <f>IFERROR(VLOOKUP(N54,'[1]Valuation Sheet'!$B:$W,7,FALSE),"")</f>
        <v>1,260.00</v>
      </c>
      <c r="P54" s="51">
        <f>IFERROR(VLOOKUP(N54,'[1]Price List'!$B:$Y,MATCH("CLOSE",'[1]Price List'!$6:$6,0)-1,FALSE)/VLOOKUP(N54,'[1]Price List'!$B:$D,MATCH("PCLOSE",'[1]Price List'!$6:$6,0)-1,FALSE)-1,"")</f>
        <v>8.0000000000000071E-3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30.507217990233624</v>
      </c>
      <c r="Y54" s="51">
        <f t="shared" si="8"/>
        <v>4.3061784331559508E-2</v>
      </c>
      <c r="Z54" s="52">
        <f t="shared" si="9"/>
        <v>4.6485555555555558E-2</v>
      </c>
      <c r="AA54" s="58">
        <f>IFERROR(VLOOKUP(N54,'[1]Valuation Sheet'!$B:$W,21,FALSE),"")</f>
        <v>-0.793869927855679</v>
      </c>
      <c r="AB54" s="59">
        <f>IFERROR(VLOOKUP(N54,'[1]Valuation Sheet'!$B:$W,17,FALSE),"")</f>
        <v>-0.15877398557113587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53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61</v>
      </c>
      <c r="J56" s="28" t="str">
        <f t="shared" si="10"/>
        <v/>
      </c>
      <c r="K56" s="28">
        <f t="shared" si="11"/>
        <v>61</v>
      </c>
      <c r="L56" s="28">
        <f t="shared" si="12"/>
        <v>41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33.5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34</v>
      </c>
      <c r="J57" s="28">
        <f t="shared" si="10"/>
        <v>54</v>
      </c>
      <c r="K57" s="28">
        <f t="shared" si="11"/>
        <v>32</v>
      </c>
      <c r="L57" s="28">
        <f t="shared" si="12"/>
        <v>44</v>
      </c>
      <c r="M57" s="28"/>
      <c r="N57" s="33" t="s">
        <v>70</v>
      </c>
      <c r="O57" s="55" t="str">
        <f>IFERROR(VLOOKUP(N57,'[1]Valuation Sheet'!$B:$W,7,FALSE),"")</f>
        <v>8.30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5.7723345967120547</v>
      </c>
      <c r="Y57" s="51">
        <f t="shared" si="8"/>
        <v>4.7116733601070881E-2</v>
      </c>
      <c r="Z57" s="52">
        <f t="shared" si="9"/>
        <v>6.0240963855421679E-2</v>
      </c>
      <c r="AA57" s="58">
        <f>IFERROR(VLOOKUP(N57,'[1]Valuation Sheet'!$B:$W,21,FALSE),"")</f>
        <v>0.44168598685193228</v>
      </c>
      <c r="AB57" s="59">
        <f>IFERROR(VLOOKUP(N57,'[1]Valuation Sheet'!$B:$W,17,FALSE),"")</f>
        <v>8.8337197370386367E-2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33.5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54</v>
      </c>
      <c r="J58" s="28">
        <f t="shared" si="10"/>
        <v>38</v>
      </c>
      <c r="K58" s="28">
        <f t="shared" si="11"/>
        <v>22</v>
      </c>
      <c r="L58" s="28">
        <f t="shared" si="12"/>
        <v>46</v>
      </c>
      <c r="M58" s="28"/>
      <c r="N58" s="33" t="s">
        <v>71</v>
      </c>
      <c r="O58" s="55" t="str">
        <f>IFERROR(VLOOKUP(N58,'[1]Valuation Sheet'!$B:$W,7,FALSE),"")</f>
        <v>2.40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12.894036828831135</v>
      </c>
      <c r="Y58" s="51">
        <f t="shared" si="8"/>
        <v>0.14569982993197331</v>
      </c>
      <c r="Z58" s="52">
        <f t="shared" si="9"/>
        <v>8.3299999999999999E-2</v>
      </c>
      <c r="AA58" s="58">
        <f>IFERROR(VLOOKUP(N58,'[1]Valuation Sheet'!$B:$W,21,FALSE),"")</f>
        <v>0.41824355960804338</v>
      </c>
      <c r="AB58" s="59">
        <f>IFERROR(VLOOKUP(N58,'[1]Valuation Sheet'!$B:$W,17,FALSE),"")</f>
        <v>8.364871192160872E-2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33.5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61</v>
      </c>
      <c r="L59" s="28">
        <f t="shared" si="12"/>
        <v>66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 t="str">
        <f>IFERROR(_xlfn.RANK.AVG(P60,P$5:P$92,'Market Summary'!$Q$1),"")</f>
        <v/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 t="str">
        <f t="shared" si="3"/>
        <v/>
      </c>
      <c r="J60" s="28" t="str">
        <f t="shared" si="10"/>
        <v/>
      </c>
      <c r="K60" s="28" t="str">
        <f t="shared" si="11"/>
        <v/>
      </c>
      <c r="L60" s="28" t="str">
        <f t="shared" si="12"/>
        <v/>
      </c>
      <c r="M60" s="28"/>
      <c r="N60" s="33" t="s">
        <v>73</v>
      </c>
      <c r="O60" s="55" t="str">
        <f>IFERROR(VLOOKUP(N60,'[1]Valuation Sheet'!$B:$W,7,FALSE),"")</f>
        <v/>
      </c>
      <c r="P60" s="51" t="str">
        <f>IFERROR(VLOOKUP(N60,'[1]Price List'!$B:$Y,MATCH("CLOSE",'[1]Price List'!$6:$6,0)-1,FALSE)/VLOOKUP(N60,'[1]Price List'!$B:$D,MATCH("PCLOSE",'[1]Price List'!$6:$6,0)-1,FALSE)-1,"")</f>
        <v/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 t="str">
        <f>IFERROR(IF(VLOOKUP(N60,'[1]Valuation Sheet'!$B:$W,9,FALSE)&lt;0,"",VLOOKUP(N60,'[1]Valuation Sheet'!$B:$W,9,FALSE)),"")</f>
        <v/>
      </c>
      <c r="Y60" s="51" t="str">
        <f t="shared" si="8"/>
        <v/>
      </c>
      <c r="Z60" s="52" t="str">
        <f t="shared" si="9"/>
        <v/>
      </c>
      <c r="AA60" s="58" t="str">
        <f>IFERROR(VLOOKUP(N60,'[1]Valuation Sheet'!$B:$W,21,FALSE),"")</f>
        <v/>
      </c>
      <c r="AB60" s="59" t="str">
        <f>IFERROR(VLOOKUP(N60,'[1]Valuation Sheet'!$B:$W,17,FALSE),"")</f>
        <v/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53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2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15</v>
      </c>
      <c r="J62" s="28">
        <f t="shared" si="10"/>
        <v>12</v>
      </c>
      <c r="K62" s="28">
        <f t="shared" si="11"/>
        <v>61</v>
      </c>
      <c r="L62" s="28">
        <f t="shared" si="12"/>
        <v>6</v>
      </c>
      <c r="M62" s="28"/>
      <c r="N62" s="33" t="s">
        <v>75</v>
      </c>
      <c r="O62" s="55" t="str">
        <f>IFERROR(VLOOKUP(N62,'[1]Valuation Sheet'!$B:$W,7,FALSE),"")</f>
        <v>1.46</v>
      </c>
      <c r="P62" s="51">
        <f>IFERROR(VLOOKUP(N62,'[1]Price List'!$B:$Y,MATCH("CLOSE",'[1]Price List'!$6:$6,0)-1,FALSE)/VLOOKUP(N62,'[1]Price List'!$B:$D,MATCH("PCLOSE",'[1]Price List'!$6:$6,0)-1,FALSE)-1,"")</f>
        <v>6.5693430656934115E-2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3.7069702291281148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4.4193622183668966</v>
      </c>
      <c r="AB62" s="59">
        <f>IFERROR(VLOOKUP(N62,'[1]Valuation Sheet'!$B:$W,17,FALSE),"")</f>
        <v>0.88387244367337936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53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10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42</v>
      </c>
      <c r="J64" s="28">
        <f t="shared" si="10"/>
        <v>23</v>
      </c>
      <c r="K64" s="28">
        <f t="shared" si="11"/>
        <v>41</v>
      </c>
      <c r="L64" s="28">
        <f t="shared" si="12"/>
        <v>39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1.5418502202643181E-2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33.5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43</v>
      </c>
      <c r="J65" s="28">
        <f t="shared" si="10"/>
        <v>36</v>
      </c>
      <c r="K65" s="28">
        <f t="shared" si="11"/>
        <v>49</v>
      </c>
      <c r="L65" s="28">
        <f t="shared" si="12"/>
        <v>49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33.5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55</v>
      </c>
      <c r="J66" s="28">
        <f t="shared" si="10"/>
        <v>45</v>
      </c>
      <c r="K66" s="28">
        <f t="shared" si="11"/>
        <v>33</v>
      </c>
      <c r="L66" s="28">
        <f t="shared" si="12"/>
        <v>56</v>
      </c>
      <c r="M66" s="28"/>
      <c r="N66" s="33" t="s">
        <v>79</v>
      </c>
      <c r="O66" s="55" t="str">
        <f>IFERROR(VLOOKUP(N66,'[1]Valuation Sheet'!$B:$W,7,FALSE),"")</f>
        <v>3.70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15.307267961926549</v>
      </c>
      <c r="Y66" s="51">
        <f t="shared" si="8"/>
        <v>0.13014551351351314</v>
      </c>
      <c r="Z66" s="52">
        <f t="shared" si="9"/>
        <v>5.6331081081081077E-2</v>
      </c>
      <c r="AA66" s="58">
        <f>IFERROR(VLOOKUP(N66,'[1]Valuation Sheet'!$B:$W,21,FALSE),"")</f>
        <v>-0.11088995443080074</v>
      </c>
      <c r="AB66" s="59">
        <f>IFERROR(VLOOKUP(N66,'[1]Valuation Sheet'!$B:$W,17,FALSE),"")</f>
        <v>-2.2177990886160126E-2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53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61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23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0.62</v>
      </c>
      <c r="P68" s="51">
        <f>IFERROR(VLOOKUP(N68,'[1]Price List'!$B:$Y,MATCH("CLOSE",'[1]Price List'!$6:$6,0)-1,FALSE)/VLOOKUP(N68,'[1]Price List'!$B:$D,MATCH("PCLOSE",'[1]Price List'!$6:$6,0)-1,FALSE)-1,"")</f>
        <v>-3.125E-2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0.91580490690019023</v>
      </c>
      <c r="Y68" s="51">
        <f t="shared" si="8"/>
        <v>0.73350742447516559</v>
      </c>
      <c r="Z68" s="52">
        <f t="shared" si="9"/>
        <v>8.0685483870967731E-2</v>
      </c>
      <c r="AA68" s="58">
        <f>IFERROR(VLOOKUP(N68,'[1]Valuation Sheet'!$B:$W,21,FALSE),"")</f>
        <v>6.401336859902111</v>
      </c>
      <c r="AB68" s="59">
        <f>IFERROR(VLOOKUP(N68,'[1]Valuation Sheet'!$B:$W,17,FALSE),"")</f>
        <v>1.2802673719804223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>
        <f>IFERROR(_xlfn.RANK.AVG(P69,P$5:P$92,'Market Summary'!$Q$1),"")</f>
        <v>7</v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>
        <f t="shared" si="3"/>
        <v>12</v>
      </c>
      <c r="J69" s="28">
        <f t="shared" si="10"/>
        <v>15</v>
      </c>
      <c r="K69" s="28">
        <f t="shared" si="11"/>
        <v>6</v>
      </c>
      <c r="L69" s="28">
        <f t="shared" si="12"/>
        <v>16</v>
      </c>
      <c r="M69" s="28"/>
      <c r="N69" s="33" t="s">
        <v>82</v>
      </c>
      <c r="O69" s="55" t="str">
        <f>IFERROR(VLOOKUP(N69,'[1]Valuation Sheet'!$B:$W,7,FALSE),"")</f>
        <v>0.34</v>
      </c>
      <c r="P69" s="51">
        <f>IFERROR(VLOOKUP(N69,'[1]Price List'!$B:$Y,MATCH("CLOSE",'[1]Price List'!$6:$6,0)-1,FALSE)/VLOOKUP(N69,'[1]Price List'!$B:$D,MATCH("PCLOSE",'[1]Price List'!$6:$6,0)-1,FALSE)-1,"")</f>
        <v>3.0303030303030276E-2</v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>
        <f>IFERROR(IF(VLOOKUP(N69,'[1]Valuation Sheet'!$B:$W,9,FALSE)&lt;0,"",VLOOKUP(N69,'[1]Valuation Sheet'!$B:$W,9,FALSE)),"")</f>
        <v>3.222785393220962</v>
      </c>
      <c r="Y69" s="51">
        <f t="shared" si="8"/>
        <v>0.29011893281902879</v>
      </c>
      <c r="Z69" s="52">
        <f t="shared" ref="Z69:Z92" si="13">IFERROR(AC69/O69,"")</f>
        <v>0.11761764705882352</v>
      </c>
      <c r="AA69" s="58">
        <f>IFERROR(VLOOKUP(N69,'[1]Valuation Sheet'!$B:$W,21,FALSE),"")</f>
        <v>2.2298194611519229</v>
      </c>
      <c r="AB69" s="59">
        <f>IFERROR(VLOOKUP(N69,'[1]Valuation Sheet'!$B:$W,17,FALSE),"")</f>
        <v>0.44596389223038457</v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>
        <f>IFERROR(_xlfn.RANK.AVG(P70,P$5:P$92,'Market Summary'!$Q$1),"")</f>
        <v>33.5</v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>
        <f t="shared" ref="I70:I92" si="16">IFERROR(_xlfn.RANK.AVG(X70,X$5:X$92,1),"")</f>
        <v>17</v>
      </c>
      <c r="J70" s="28">
        <f t="shared" ref="J70:J92" si="17">IFERROR(_xlfn.RANK.AVG(Y70,Y$5:Y$92,0),"")</f>
        <v>44</v>
      </c>
      <c r="K70" s="28">
        <f t="shared" ref="K70:K92" si="18">IFERROR(_xlfn.RANK.AVG(Z70,$Z$5:$Z$92,0),"")</f>
        <v>19</v>
      </c>
      <c r="L70" s="28">
        <f t="shared" ref="L70:L92" si="19">IFERROR(_xlfn.RANK.AVG(AA70,AA$5:AA$92,0),"")</f>
        <v>18</v>
      </c>
      <c r="M70" s="28"/>
      <c r="N70" s="33" t="s">
        <v>83</v>
      </c>
      <c r="O70" s="55" t="str">
        <f>IFERROR(VLOOKUP(N70,'[1]Valuation Sheet'!$B:$W,7,FALSE),"")</f>
        <v>0.47</v>
      </c>
      <c r="P70" s="51">
        <f>IFERROR(VLOOKUP(N70,'[1]Price List'!$B:$Y,MATCH("CLOSE",'[1]Price List'!$6:$6,0)-1,FALSE)/VLOOKUP(N70,'[1]Price List'!$B:$D,MATCH("PCLOSE",'[1]Price List'!$6:$6,0)-1,FALSE)-1,"")</f>
        <v>0</v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>
        <f>IFERROR(IF(VLOOKUP(N70,'[1]Valuation Sheet'!$B:$W,9,FALSE)&lt;0,"",VLOOKUP(N70,'[1]Valuation Sheet'!$B:$W,9,FALSE)),"")</f>
        <v>3.8125523717708107</v>
      </c>
      <c r="Y70" s="51">
        <f t="shared" ref="Y70:Y92" si="21">IFERROR(1/V70,"")</f>
        <v>0.13042751113310194</v>
      </c>
      <c r="Z70" s="52">
        <f t="shared" si="13"/>
        <v>8.5072340425531912E-2</v>
      </c>
      <c r="AA70" s="58">
        <f>IFERROR(VLOOKUP(N70,'[1]Valuation Sheet'!$B:$W,21,FALSE),"")</f>
        <v>1.9038720407469172</v>
      </c>
      <c r="AB70" s="59">
        <f>IFERROR(VLOOKUP(N70,'[1]Valuation Sheet'!$B:$W,17,FALSE),"")</f>
        <v>0.38077440814938335</v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>
        <f>IFERROR(_xlfn.RANK.AVG(P71,P$5:P$92,'Market Summary'!$Q$1),"")</f>
        <v>67</v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29</v>
      </c>
      <c r="J71" s="28" t="str">
        <f t="shared" si="17"/>
        <v/>
      </c>
      <c r="K71" s="28">
        <f t="shared" si="18"/>
        <v>24</v>
      </c>
      <c r="L71" s="28">
        <f t="shared" si="19"/>
        <v>22</v>
      </c>
      <c r="M71" s="28"/>
      <c r="N71" s="33" t="s">
        <v>84</v>
      </c>
      <c r="O71" s="55">
        <f>IFERROR(VLOOKUP(N71,'[1]Valuation Sheet'!$B:$W,7,FALSE),"")</f>
        <v>0.64</v>
      </c>
      <c r="P71" s="51">
        <f>IFERROR(VLOOKUP(N71,'[1]Price List'!$B:$Y,MATCH("CLOSE",'[1]Price List'!$6:$6,0)-1,FALSE)/VLOOKUP(N71,'[1]Price List'!$B:$D,MATCH("PCLOSE",'[1]Price List'!$6:$6,0)-1,FALSE)-1,"")</f>
        <v>-9.3750000000000111E-2</v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33.5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48</v>
      </c>
      <c r="J72" s="28">
        <f t="shared" si="17"/>
        <v>40</v>
      </c>
      <c r="K72" s="28">
        <f t="shared" si="18"/>
        <v>45</v>
      </c>
      <c r="L72" s="28">
        <f t="shared" si="19"/>
        <v>25</v>
      </c>
      <c r="M72" s="28"/>
      <c r="N72" s="33" t="s">
        <v>85</v>
      </c>
      <c r="O72" s="55" t="str">
        <f>IFERROR(VLOOKUP(N72,'[1]Valuation Sheet'!$B:$W,7,FALSE),1.65)</f>
        <v>1.65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8.3333872540985539</v>
      </c>
      <c r="Y72" s="51">
        <f t="shared" si="21"/>
        <v>0.14327746031746033</v>
      </c>
      <c r="Z72" s="52">
        <f t="shared" si="13"/>
        <v>3.6400000000000009E-2</v>
      </c>
      <c r="AA72" s="58">
        <f>IFERROR(VLOOKUP(N72,'[1]Valuation Sheet'!$B:$W,21,FALSE),"")</f>
        <v>1.729003534757442</v>
      </c>
      <c r="AB72" s="59">
        <f>IFERROR(VLOOKUP(N72,'[1]Valuation Sheet'!$B:$W,17,FALSE),"")</f>
        <v>0.34580070695148835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33.5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14</v>
      </c>
      <c r="L73" s="28">
        <f t="shared" si="19"/>
        <v>5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0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33.5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35</v>
      </c>
      <c r="J74" s="28">
        <f t="shared" si="17"/>
        <v>25</v>
      </c>
      <c r="K74" s="28">
        <f t="shared" si="18"/>
        <v>37</v>
      </c>
      <c r="L74" s="28">
        <f t="shared" si="19"/>
        <v>42</v>
      </c>
      <c r="M74" s="28"/>
      <c r="N74" s="33" t="s">
        <v>87</v>
      </c>
      <c r="O74" s="55" t="str">
        <f>IFERROR(VLOOKUP(N74,'[1]Valuation Sheet'!$B:$W,7,FALSE),"")</f>
        <v>2.08</v>
      </c>
      <c r="P74" s="51">
        <f>IFERROR(VLOOKUP(N74,'[1]Price List'!$B:$Y,MATCH("CLOSE",'[1]Price List'!$6:$6,0)-1,FALSE)/VLOOKUP(N74,'[1]Price List'!$B:$D,MATCH("PCLOSE",'[1]Price List'!$6:$6,0)-1,FALSE)-1,"")</f>
        <v>0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5.7954758230618539</v>
      </c>
      <c r="Y74" s="51">
        <f t="shared" si="21"/>
        <v>0.18545163170163168</v>
      </c>
      <c r="Z74" s="52">
        <f t="shared" si="13"/>
        <v>4.6218749999999996E-2</v>
      </c>
      <c r="AA74" s="58">
        <f>IFERROR(VLOOKUP(N74,'[1]Valuation Sheet'!$B:$W,21,FALSE),"")</f>
        <v>0.46719660347360281</v>
      </c>
      <c r="AB74" s="59">
        <f>IFERROR(VLOOKUP(N74,'[1]Valuation Sheet'!$B:$W,17,FALSE),"")</f>
        <v>9.3439320694720607E-2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33.5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53</v>
      </c>
      <c r="J75" s="28">
        <f t="shared" si="17"/>
        <v>30</v>
      </c>
      <c r="K75" s="28">
        <f t="shared" si="18"/>
        <v>61</v>
      </c>
      <c r="L75" s="28">
        <f t="shared" si="19"/>
        <v>50</v>
      </c>
      <c r="M75" s="28"/>
      <c r="N75" s="33" t="s">
        <v>88</v>
      </c>
      <c r="O75" s="55" t="str">
        <f>IFERROR(VLOOKUP(N75,'[1]Valuation Sheet'!$B:$W,7,FALSE),"")</f>
        <v>0.48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11.588834621484105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0.22990953334713282</v>
      </c>
      <c r="AB75" s="59">
        <f>IFERROR(VLOOKUP(N75,'[1]Valuation Sheet'!$B:$W,17,FALSE),"")</f>
        <v>4.5981906669426476E-2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33.5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9</v>
      </c>
      <c r="J76" s="28">
        <f t="shared" si="17"/>
        <v>20</v>
      </c>
      <c r="K76" s="28">
        <f t="shared" si="18"/>
        <v>61</v>
      </c>
      <c r="L76" s="28">
        <f t="shared" si="19"/>
        <v>10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3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24</v>
      </c>
      <c r="J77" s="28">
        <f t="shared" si="17"/>
        <v>24</v>
      </c>
      <c r="K77" s="28">
        <f t="shared" si="18"/>
        <v>61</v>
      </c>
      <c r="L77" s="28">
        <f t="shared" si="19"/>
        <v>26</v>
      </c>
      <c r="M77" s="28"/>
      <c r="N77" s="33" t="s">
        <v>90</v>
      </c>
      <c r="O77" s="55" t="str">
        <f>IFERROR(VLOOKUP(N77,'[1]Valuation Sheet'!$B:$W,7,FALSE),"")</f>
        <v>0.22</v>
      </c>
      <c r="P77" s="51">
        <f>IFERROR(VLOOKUP(N77,'[1]Price List'!$B:$Y,MATCH("CLOSE",'[1]Price List'!$6:$6,0)-1,FALSE)/VLOOKUP(N77,'[1]Price List'!$B:$D,MATCH("PCLOSE",'[1]Price List'!$6:$6,0)-1,FALSE)-1,"")</f>
        <v>4.7619047619047672E-2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4.8770276578266305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1.6954238954389331</v>
      </c>
      <c r="AB77" s="59">
        <f>IFERROR(VLOOKUP(N77,'[1]Valuation Sheet'!$B:$W,17,FALSE),"")</f>
        <v>0.33908477908778667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64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21</v>
      </c>
      <c r="J78" s="28">
        <f t="shared" si="17"/>
        <v>51</v>
      </c>
      <c r="K78" s="28">
        <f t="shared" si="18"/>
        <v>61</v>
      </c>
      <c r="L78" s="28">
        <f t="shared" si="19"/>
        <v>19</v>
      </c>
      <c r="M78" s="28"/>
      <c r="N78" s="33" t="s">
        <v>91</v>
      </c>
      <c r="O78" s="55" t="str">
        <f>IFERROR(VLOOKUP(N78,'[1]Valuation Sheet'!$B:$W,7,FALSE),"")</f>
        <v>0.36</v>
      </c>
      <c r="P78" s="51">
        <f>IFERROR(VLOOKUP(N78,'[1]Price List'!$B:$Y,MATCH("CLOSE",'[1]Price List'!$6:$6,0)-1,FALSE)/VLOOKUP(N78,'[1]Price List'!$B:$D,MATCH("PCLOSE",'[1]Price List'!$6:$6,0)-1,FALSE)-1,"")</f>
        <v>-5.2631578947368474E-2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4.645182208173674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1.9007678650568747</v>
      </c>
      <c r="AB78" s="59">
        <f>IFERROR(VLOOKUP(N78,'[1]Valuation Sheet'!$B:$W,17,FALSE),"")</f>
        <v>0.38015357301137498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53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33.5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33</v>
      </c>
      <c r="J80" s="28">
        <f t="shared" si="17"/>
        <v>37</v>
      </c>
      <c r="K80" s="28">
        <f t="shared" si="18"/>
        <v>15</v>
      </c>
      <c r="L80" s="28">
        <f t="shared" si="19"/>
        <v>36</v>
      </c>
      <c r="M80" s="28"/>
      <c r="N80" s="33" t="s">
        <v>93</v>
      </c>
      <c r="O80" s="55" t="str">
        <f>IFERROR(VLOOKUP(N80,'[1]Valuation Sheet'!$B:$W,7,FALSE),"")</f>
        <v>20.25</v>
      </c>
      <c r="P80" s="51">
        <f>IFERROR(VLOOKUP(N80,'[1]Price List'!$B:$Y,MATCH("CLOSE",'[1]Price List'!$6:$6,0)-1,FALSE)/VLOOKUP(N80,'[1]Price List'!$B:$D,MATCH("PCLOSE",'[1]Price List'!$6:$6,0)-1,FALSE)-1,"")</f>
        <v>0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5.6399382176057289</v>
      </c>
      <c r="Y80" s="51">
        <f t="shared" si="21"/>
        <v>0.15062320223851275</v>
      </c>
      <c r="Z80" s="52">
        <f t="shared" si="13"/>
        <v>9.8765432098765427E-2</v>
      </c>
      <c r="AA80" s="58">
        <f>IFERROR(VLOOKUP(N80,'[1]Valuation Sheet'!$B:$W,21,FALSE),"")</f>
        <v>0.74915611762790735</v>
      </c>
      <c r="AB80" s="59">
        <f>IFERROR(VLOOKUP(N80,'[1]Valuation Sheet'!$B:$W,17,FALSE),"")</f>
        <v>0.14983122352558143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33.5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8</v>
      </c>
      <c r="J81" s="28">
        <f t="shared" si="17"/>
        <v>18</v>
      </c>
      <c r="K81" s="28">
        <f t="shared" si="18"/>
        <v>5</v>
      </c>
      <c r="L81" s="28">
        <f t="shared" si="19"/>
        <v>9</v>
      </c>
      <c r="M81" s="28"/>
      <c r="N81" s="33" t="s">
        <v>94</v>
      </c>
      <c r="O81" s="55" t="str">
        <f>IFERROR(VLOOKUP(N81,'[1]Valuation Sheet'!$B:$W,7,FALSE),"")</f>
        <v>3.35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2.3683126641177799</v>
      </c>
      <c r="Y81" s="51">
        <f t="shared" si="21"/>
        <v>0.23168679678530338</v>
      </c>
      <c r="Z81" s="52">
        <f t="shared" si="13"/>
        <v>0.11935522388059701</v>
      </c>
      <c r="AA81" s="58">
        <f>IFERROR(VLOOKUP(N81,'[1]Valuation Sheet'!$B:$W,21,FALSE),"")</f>
        <v>3.0925808054273487</v>
      </c>
      <c r="AB81" s="59">
        <f>IFERROR(VLOOKUP(N81,'[1]Valuation Sheet'!$B:$W,17,FALSE),"")</f>
        <v>0.61851616108546992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33.5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18</v>
      </c>
      <c r="J82" s="28">
        <f t="shared" si="17"/>
        <v>60</v>
      </c>
      <c r="K82" s="28">
        <f t="shared" si="18"/>
        <v>61</v>
      </c>
      <c r="L82" s="28">
        <f t="shared" si="19"/>
        <v>17</v>
      </c>
      <c r="M82" s="28"/>
      <c r="N82" s="33" t="s">
        <v>95</v>
      </c>
      <c r="O82" s="55" t="str">
        <f>IFERROR(VLOOKUP(N82,'[1]Valuation Sheet'!$B:$W,7,FALSE),"")</f>
        <v>20.15</v>
      </c>
      <c r="P82" s="51">
        <f>IFERROR(VLOOKUP(N82,'[1]Price List'!$B:$Y,MATCH("CLOSE",'[1]Price List'!$6:$6,0)-1,FALSE)/VLOOKUP(N82,'[1]Price List'!$B:$D,MATCH("PCLOSE",'[1]Price List'!$6:$6,0)-1,FALSE)-1,"")</f>
        <v>0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3.857993840782354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1.9219258233275496</v>
      </c>
      <c r="AB82" s="59">
        <f>IFERROR(VLOOKUP(N82,'[1]Valuation Sheet'!$B:$W,17,FALSE),"")</f>
        <v>0.38438516466550987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33.5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38</v>
      </c>
      <c r="J83" s="28">
        <f t="shared" si="17"/>
        <v>31</v>
      </c>
      <c r="K83" s="28">
        <f t="shared" si="18"/>
        <v>35</v>
      </c>
      <c r="L83" s="28">
        <f t="shared" si="19"/>
        <v>51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33.5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31</v>
      </c>
      <c r="J84" s="28" t="str">
        <f t="shared" si="17"/>
        <v/>
      </c>
      <c r="K84" s="28" t="str">
        <f t="shared" si="18"/>
        <v/>
      </c>
      <c r="L84" s="28">
        <f t="shared" si="19"/>
        <v>13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57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61</v>
      </c>
      <c r="L85" s="28">
        <f t="shared" si="19"/>
        <v>24</v>
      </c>
      <c r="M85" s="28"/>
      <c r="N85" s="33" t="s">
        <v>98</v>
      </c>
      <c r="O85" s="55" t="str">
        <f>IFERROR(VLOOKUP(N85,'[1]Valuation Sheet'!$B:$W,7,FALSE),"")</f>
        <v>4.00</v>
      </c>
      <c r="P85" s="51">
        <f>IFERROR(VLOOKUP(N85,'[1]Price List'!$B:$Y,MATCH("CLOSE",'[1]Price List'!$6:$6,0)-1,FALSE)/VLOOKUP(N85,'[1]Price List'!$B:$D,MATCH("PCLOSE",'[1]Price List'!$6:$6,0)-1,FALSE)-1,"")</f>
        <v>-1.2345679012345623E-2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1.8184575292727367</v>
      </c>
      <c r="AB85" s="59">
        <f>IFERROR(VLOOKUP(N85,'[1]Valuation Sheet'!$B:$W,17,FALSE),"")</f>
        <v>0.36369150585454735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33.5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49</v>
      </c>
      <c r="J86" s="28">
        <f t="shared" si="17"/>
        <v>34</v>
      </c>
      <c r="K86" s="28">
        <f t="shared" si="18"/>
        <v>44</v>
      </c>
      <c r="L86" s="28">
        <f t="shared" si="19"/>
        <v>37</v>
      </c>
      <c r="M86" s="28"/>
      <c r="N86" s="33" t="s">
        <v>99</v>
      </c>
      <c r="O86" s="55" t="str">
        <f>IFERROR(VLOOKUP(N86,'[1]Valuation Sheet'!$B:$W,7,FALSE),"")</f>
        <v>480.00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8.6728621340277101</v>
      </c>
      <c r="Y86" s="51">
        <f t="shared" si="21"/>
        <v>0.15884867899304372</v>
      </c>
      <c r="Z86" s="52">
        <f t="shared" si="13"/>
        <v>3.7697916666666664E-2</v>
      </c>
      <c r="AA86" s="58">
        <f>IFERROR(VLOOKUP(N86,'[1]Valuation Sheet'!$B:$W,21,FALSE),"")</f>
        <v>0.74232734726547789</v>
      </c>
      <c r="AB86" s="59">
        <f>IFERROR(VLOOKUP(N86,'[1]Valuation Sheet'!$B:$W,17,FALSE),"")</f>
        <v>0.14846546945309558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33.5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19</v>
      </c>
      <c r="J87" s="28">
        <f t="shared" si="17"/>
        <v>27</v>
      </c>
      <c r="K87" s="28">
        <f t="shared" si="18"/>
        <v>4</v>
      </c>
      <c r="L87" s="28">
        <f t="shared" si="19"/>
        <v>38</v>
      </c>
      <c r="M87" s="28"/>
      <c r="N87" s="33" t="s">
        <v>100</v>
      </c>
      <c r="O87" s="55" t="str">
        <f>IFERROR(VLOOKUP(N87,'[1]Valuation Sheet'!$B:$W,7,FALSE),"")</f>
        <v>129.90</v>
      </c>
      <c r="P87" s="51">
        <f>IFERROR(VLOOKUP(N87,'[1]Price List'!$B:$Y,MATCH("CLOSE",'[1]Price List'!$6:$6,0)-1,FALSE)/VLOOKUP(N87,'[1]Price List'!$B:$D,MATCH("PCLOSE",'[1]Price List'!$6:$6,0)-1,FALSE)-1,"")</f>
        <v>0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4.3132135237876064</v>
      </c>
      <c r="Y87" s="51">
        <f t="shared" si="21"/>
        <v>0.18050418414367975</v>
      </c>
      <c r="Z87" s="52">
        <f t="shared" si="13"/>
        <v>0.13081755196304851</v>
      </c>
      <c r="AA87" s="58">
        <f>IFERROR(VLOOKUP(N87,'[1]Valuation Sheet'!$B:$W,21,FALSE),"")</f>
        <v>0.62607637881114342</v>
      </c>
      <c r="AB87" s="59">
        <f>IFERROR(VLOOKUP(N87,'[1]Valuation Sheet'!$B:$W,17,FALSE),"")</f>
        <v>0.12521527576222868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53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33.5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65</v>
      </c>
      <c r="J89" s="28">
        <f t="shared" si="17"/>
        <v>11</v>
      </c>
      <c r="K89" s="28">
        <f t="shared" si="18"/>
        <v>13</v>
      </c>
      <c r="L89" s="28">
        <f t="shared" si="19"/>
        <v>32</v>
      </c>
      <c r="M89" s="28"/>
      <c r="N89" s="33" t="s">
        <v>102</v>
      </c>
      <c r="O89" s="55" t="str">
        <f>IFERROR(VLOOKUP(N89,'[1]Valuation Sheet'!$B:$W,7,FALSE),"")</f>
        <v>1.40</v>
      </c>
      <c r="P89" s="51">
        <f>IFERROR(VLOOKUP(N89,'[1]Price List'!$B:$Y,MATCH("CLOSE",'[1]Price List'!$6:$6,0)-1,FALSE)/VLOOKUP(N89,'[1]Price List'!$B:$D,MATCH("PCLOSE",'[1]Price List'!$6:$6,0)-1,FALSE)-1,"")</f>
        <v>0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1713.4436740122198</v>
      </c>
      <c r="Y89" s="51">
        <f t="shared" si="21"/>
        <v>0.37030456023120339</v>
      </c>
      <c r="Z89" s="52">
        <f t="shared" si="13"/>
        <v>0.10002785714285714</v>
      </c>
      <c r="AA89" s="58">
        <f>IFERROR(VLOOKUP(N89,'[1]Valuation Sheet'!$B:$W,21,FALSE),"")</f>
        <v>1.0740911229802599</v>
      </c>
      <c r="AB89" s="59">
        <f>IFERROR(VLOOKUP(N89,'[1]Valuation Sheet'!$B:$W,17,FALSE),"")</f>
        <v>0.21481822459605193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33.5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16</v>
      </c>
      <c r="J90" s="28">
        <f t="shared" si="17"/>
        <v>16</v>
      </c>
      <c r="K90" s="28">
        <f t="shared" si="18"/>
        <v>21</v>
      </c>
      <c r="L90" s="28">
        <f t="shared" si="19"/>
        <v>14</v>
      </c>
      <c r="M90" s="28"/>
      <c r="N90" s="33" t="s">
        <v>103</v>
      </c>
      <c r="O90" s="55" t="str">
        <f>IFERROR(VLOOKUP(N90,'[1]Valuation Sheet'!$B:$W,7,FALSE),"")</f>
        <v>1.80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3.7788301328938174</v>
      </c>
      <c r="Y90" s="51">
        <f t="shared" si="21"/>
        <v>0.26709703839348514</v>
      </c>
      <c r="Z90" s="52">
        <f t="shared" si="13"/>
        <v>8.3333333333333329E-2</v>
      </c>
      <c r="AA90" s="58">
        <f>IFERROR(VLOOKUP(N90,'[1]Valuation Sheet'!$B:$W,21,FALSE),"")</f>
        <v>2.5360828079372149</v>
      </c>
      <c r="AB90" s="59">
        <f>IFERROR(VLOOKUP(N90,'[1]Valuation Sheet'!$B:$W,17,FALSE),"")</f>
        <v>0.50721656158744288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53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66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3</v>
      </c>
      <c r="J92" s="28">
        <f t="shared" si="17"/>
        <v>2</v>
      </c>
      <c r="K92" s="28">
        <f t="shared" si="18"/>
        <v>61</v>
      </c>
      <c r="L92" s="28">
        <f t="shared" si="19"/>
        <v>2</v>
      </c>
      <c r="M92" s="28"/>
      <c r="N92" s="33" t="s">
        <v>105</v>
      </c>
      <c r="O92" s="60" t="str">
        <f>IFERROR(VLOOKUP(N92,'[1]Valuation Sheet'!$B:$W,7,FALSE),"")</f>
        <v>4.55</v>
      </c>
      <c r="P92" s="61">
        <f>IFERROR(VLOOKUP(N92,'[1]Price List'!$B:$Y,MATCH("CLOSE",'[1]Price List'!$6:$6,0)-1,FALSE)/VLOOKUP(N92,'[1]Price List'!$B:$D,MATCH("PCLOSE",'[1]Price List'!$6:$6,0)-1,FALSE)-1,"")</f>
        <v>-8.0808080808080884E-2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2.0905177795804817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5.8464519065189036</v>
      </c>
      <c r="AB92" s="67">
        <f>IFERROR(VLOOKUP(N92,'[1]Valuation Sheet'!$B:$W,17,FALSE),"")</f>
        <v>1.1692903813037807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2019-08-14T13:28:47Z</dcterms:modified>
</cp:coreProperties>
</file>