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100E0A65-1EEF-48C8-A816-C9A68ABE4C91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M6" i="2" s="1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<sst xmlns="http://schemas.openxmlformats.org/spreadsheetml/2006/main" count="138" uniqueCount="115">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</sst>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-9.4559626195171692E-2</v>
          </cell>
          <cell r="H6" t="str">
            <v>55.80</v>
          </cell>
          <cell r="I6" t="str">
            <v>OVERPRICED</v>
          </cell>
          <cell r="J6">
            <v>8.3315109355121777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-1.4138926682601971E-3</v>
          </cell>
          <cell r="O6">
            <v>55.721104789111081</v>
          </cell>
          <cell r="P6">
            <v>-2.8277853365200611E-3</v>
          </cell>
          <cell r="Q6">
            <v>55.642209578222179</v>
          </cell>
          <cell r="R6">
            <v>-5.6555706730402333E-3</v>
          </cell>
          <cell r="S6">
            <v>55.484419156444353</v>
          </cell>
          <cell r="T6">
            <v>-1.1311141346080467E-2</v>
          </cell>
          <cell r="U6">
            <v>55.16883831288871</v>
          </cell>
          <cell r="V6">
            <v>-2.8277853365201056E-2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3.140016932830645E-2</v>
          </cell>
          <cell r="H10" t="str">
            <v>2.35</v>
          </cell>
          <cell r="I10" t="str">
            <v>FAIRLY PRICED</v>
          </cell>
          <cell r="J10">
            <v>4.9038578092801028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5.6627405213666382E-2</v>
          </cell>
          <cell r="O10">
            <v>2.4830744022521163</v>
          </cell>
          <cell r="P10">
            <v>0.11325481042733299</v>
          </cell>
          <cell r="Q10">
            <v>2.6161488045042325</v>
          </cell>
          <cell r="R10">
            <v>0.22650962085466597</v>
          </cell>
          <cell r="S10">
            <v>2.8822976090084653</v>
          </cell>
          <cell r="T10">
            <v>0.45301924170933194</v>
          </cell>
          <cell r="U10">
            <v>3.4145952180169301</v>
          </cell>
          <cell r="V10">
            <v>1.1325481042733299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0.25033131396918434</v>
          </cell>
          <cell r="H12" t="str">
            <v>6.00</v>
          </cell>
          <cell r="I12" t="str">
            <v>UNDERPRICED</v>
          </cell>
          <cell r="J12">
            <v>2.1372787582489843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0.15750918045729034</v>
          </cell>
          <cell r="O12">
            <v>6.9450550827437425</v>
          </cell>
          <cell r="P12">
            <v>0.31501836091458069</v>
          </cell>
          <cell r="Q12">
            <v>7.8901101654874841</v>
          </cell>
          <cell r="R12">
            <v>0.63003672182916137</v>
          </cell>
          <cell r="S12">
            <v>9.7802203309749682</v>
          </cell>
          <cell r="T12">
            <v>1.2600734436583227</v>
          </cell>
          <cell r="U12">
            <v>13.560440661949936</v>
          </cell>
          <cell r="V12">
            <v>3.1501836091458069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8.2304151785236007E-2</v>
          </cell>
          <cell r="H13" t="str">
            <v>9.05</v>
          </cell>
          <cell r="I13" t="str">
            <v>UNDERPRICED</v>
          </cell>
          <cell r="J13">
            <v>4.436477851945603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8.0083565942415058E-2</v>
          </cell>
          <cell r="O13">
            <v>9.7747562717788572</v>
          </cell>
          <cell r="P13">
            <v>0.16016713188483012</v>
          </cell>
          <cell r="Q13">
            <v>10.499512543557714</v>
          </cell>
          <cell r="R13">
            <v>0.32033426376966023</v>
          </cell>
          <cell r="S13">
            <v>11.949025087115427</v>
          </cell>
          <cell r="T13">
            <v>0.64066852753932069</v>
          </cell>
          <cell r="U13">
            <v>14.848050174230853</v>
          </cell>
          <cell r="V13">
            <v>1.6016713188483016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0.15428224511434735</v>
          </cell>
          <cell r="H14" t="str">
            <v>5.65</v>
          </cell>
          <cell r="I14" t="str">
            <v>UNDERPRICED</v>
          </cell>
          <cell r="J14">
            <v>3.3064648580328759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0.11325051368574757</v>
          </cell>
          <cell r="O14">
            <v>6.289865402324474</v>
          </cell>
          <cell r="P14">
            <v>0.22650102737149536</v>
          </cell>
          <cell r="Q14">
            <v>6.9297308046489494</v>
          </cell>
          <cell r="R14">
            <v>0.45300205474299071</v>
          </cell>
          <cell r="S14">
            <v>8.2094616092978985</v>
          </cell>
          <cell r="T14">
            <v>0.90600410948598165</v>
          </cell>
          <cell r="U14">
            <v>10.768923218595797</v>
          </cell>
          <cell r="V14">
            <v>2.2650102737149536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-5.6573333825320128E-2</v>
          </cell>
          <cell r="H17" t="str">
            <v>29.20</v>
          </cell>
          <cell r="I17" t="str">
            <v>OVERPRICED</v>
          </cell>
          <cell r="J17">
            <v>5.4650011139845072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1.6089896550400162E-2</v>
          </cell>
          <cell r="O17">
            <v>29.669824979271684</v>
          </cell>
          <cell r="P17">
            <v>3.2179793100800325E-2</v>
          </cell>
          <cell r="Q17">
            <v>30.139649958543369</v>
          </cell>
          <cell r="R17">
            <v>6.4359586201600871E-2</v>
          </cell>
          <cell r="S17">
            <v>31.079299917086743</v>
          </cell>
          <cell r="T17">
            <v>0.12871917240320174</v>
          </cell>
          <cell r="U17">
            <v>32.958599834173491</v>
          </cell>
          <cell r="V17">
            <v>0.32179793100800413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-9.7853331125338699E-2</v>
          </cell>
          <cell r="H18" t="str">
            <v>38.50</v>
          </cell>
          <cell r="I18" t="str">
            <v>OVERPRICED</v>
          </cell>
          <cell r="J18">
            <v>7.8442805257391806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-2.9316063815325588E-3</v>
          </cell>
          <cell r="O18">
            <v>38.387133154310995</v>
          </cell>
          <cell r="P18">
            <v>-5.8632127630654507E-3</v>
          </cell>
          <cell r="Q18">
            <v>38.274266308621982</v>
          </cell>
          <cell r="R18">
            <v>-1.1726425526130568E-2</v>
          </cell>
          <cell r="S18">
            <v>38.048532617243971</v>
          </cell>
          <cell r="T18">
            <v>-2.3452851052261026E-2</v>
          </cell>
          <cell r="U18">
            <v>37.59706523448795</v>
          </cell>
          <cell r="V18">
            <v>-5.8632127630652842E-2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8.0455836668018588E-3</v>
          </cell>
          <cell r="H19" t="str">
            <v>2.20</v>
          </cell>
          <cell r="I19" t="str">
            <v>FAIRLY PRICED</v>
          </cell>
          <cell r="J19">
            <v>5.6639828233260738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4.58657930845352E-2</v>
          </cell>
          <cell r="O19">
            <v>2.3009047447859778</v>
          </cell>
          <cell r="P19">
            <v>9.17315861690704E-2</v>
          </cell>
          <cell r="Q19">
            <v>2.4018094895719551</v>
          </cell>
          <cell r="R19">
            <v>0.1834631723381408</v>
          </cell>
          <cell r="S19">
            <v>2.6036189791439099</v>
          </cell>
          <cell r="T19">
            <v>0.3669263446762816</v>
          </cell>
          <cell r="U19">
            <v>3.0072379582878197</v>
          </cell>
          <cell r="V19">
            <v>0.917315861690704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0.2384806454749871</v>
          </cell>
          <cell r="H20" t="str">
            <v>5.55</v>
          </cell>
          <cell r="I20" t="str">
            <v>UNDERPRICED</v>
          </cell>
          <cell r="J20">
            <v>2.2057126788489465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0.15204848423026718</v>
          </cell>
          <cell r="O20">
            <v>6.3938690874779827</v>
          </cell>
          <cell r="P20">
            <v>0.30409696846053436</v>
          </cell>
          <cell r="Q20">
            <v>7.2377381749559655</v>
          </cell>
          <cell r="R20">
            <v>0.60819393692106849</v>
          </cell>
          <cell r="S20">
            <v>8.9254763499119303</v>
          </cell>
          <cell r="T20">
            <v>1.2163878738421374</v>
          </cell>
          <cell r="U20">
            <v>12.300952699823862</v>
          </cell>
          <cell r="V20">
            <v>3.0409696846053436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-4.5785091046512606E-2</v>
          </cell>
          <cell r="H21" t="str">
            <v>6.55</v>
          </cell>
          <cell r="I21" t="str">
            <v>FAIRLY PRICED</v>
          </cell>
          <cell r="J21">
            <v>7.9536623045322665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2.1061035239098747E-2</v>
          </cell>
          <cell r="O21">
            <v>6.6879497808160968</v>
          </cell>
          <cell r="P21">
            <v>4.2122070478197271E-2</v>
          </cell>
          <cell r="Q21">
            <v>6.825899561632192</v>
          </cell>
          <cell r="R21">
            <v>8.4244140956394764E-2</v>
          </cell>
          <cell r="S21">
            <v>7.1017991232643851</v>
          </cell>
          <cell r="T21">
            <v>0.16848828191278953</v>
          </cell>
          <cell r="U21">
            <v>7.6535982465287713</v>
          </cell>
          <cell r="V21">
            <v>0.4212207047819736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5.4823506440800161E-2</v>
          </cell>
          <cell r="H22" t="str">
            <v>0.56</v>
          </cell>
          <cell r="I22" t="str">
            <v>UNDERPRICED</v>
          </cell>
          <cell r="J22">
            <v>6.4947761499081444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6.7420697478749902E-2</v>
          </cell>
          <cell r="O22">
            <v>0.59775559058810002</v>
          </cell>
          <cell r="P22">
            <v>0.13484139495749958</v>
          </cell>
          <cell r="Q22">
            <v>0.63551118117619987</v>
          </cell>
          <cell r="R22">
            <v>0.26968278991499917</v>
          </cell>
          <cell r="S22">
            <v>0.71102236235239957</v>
          </cell>
          <cell r="T22">
            <v>0.53936557982999855</v>
          </cell>
          <cell r="U22">
            <v>0.86204472470479931</v>
          </cell>
          <cell r="V22">
            <v>1.3484139495749963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6.7584372148674146E-2</v>
          </cell>
          <cell r="H23" t="str">
            <v>18.50</v>
          </cell>
          <cell r="I23" t="str">
            <v>UNDERPRICED</v>
          </cell>
          <cell r="J23">
            <v>3.278381035370789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7.3300805529924906E-2</v>
          </cell>
          <cell r="O23">
            <v>19.856064902303611</v>
          </cell>
          <cell r="P23">
            <v>0.14660161105984981</v>
          </cell>
          <cell r="Q23">
            <v>21.212129804607223</v>
          </cell>
          <cell r="R23">
            <v>0.29320322211969962</v>
          </cell>
          <cell r="S23">
            <v>23.924259609214442</v>
          </cell>
          <cell r="T23">
            <v>0.58640644423939947</v>
          </cell>
          <cell r="U23">
            <v>29.348519218428891</v>
          </cell>
          <cell r="V23">
            <v>1.4660161105984986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-0.16915219664041439</v>
          </cell>
          <cell r="H27" t="str">
            <v>15.30</v>
          </cell>
          <cell r="I27" t="str">
            <v>OVERPRICED</v>
          </cell>
          <cell r="J27">
            <v>47.68471573177623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-3.5785571210592559E-2</v>
          </cell>
          <cell r="O27">
            <v>14.752480760477935</v>
          </cell>
          <cell r="P27">
            <v>-7.1571142421185119E-2</v>
          </cell>
          <cell r="Q27">
            <v>14.204961520955868</v>
          </cell>
          <cell r="R27">
            <v>-0.14314228484237024</v>
          </cell>
          <cell r="S27">
            <v>13.109923041911737</v>
          </cell>
          <cell r="T27">
            <v>-0.28628456968474048</v>
          </cell>
          <cell r="U27">
            <v>10.919846083823471</v>
          </cell>
          <cell r="V27">
            <v>-0.71571142421185108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-0.12271345714924882</v>
          </cell>
          <cell r="H28" t="str">
            <v>58.00</v>
          </cell>
          <cell r="I28" t="str">
            <v>OVERPRICED</v>
          </cell>
          <cell r="J28">
            <v>10.877079101682883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-1.4386959845226199E-2</v>
          </cell>
          <cell r="O28">
            <v>57.165556328976884</v>
          </cell>
          <cell r="P28">
            <v>-2.8773919690452288E-2</v>
          </cell>
          <cell r="Q28">
            <v>56.331112657953767</v>
          </cell>
          <cell r="R28">
            <v>-5.7547839380904575E-2</v>
          </cell>
          <cell r="S28">
            <v>54.662225315907534</v>
          </cell>
          <cell r="T28">
            <v>-0.11509567876180915</v>
          </cell>
          <cell r="U28">
            <v>51.324450631815068</v>
          </cell>
          <cell r="V28">
            <v>-0.28773919690452299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-4.8511705060605717E-2</v>
          </cell>
          <cell r="H30" t="str">
            <v>13.05</v>
          </cell>
          <cell r="I30" t="str">
            <v>FAIRLY PRICED</v>
          </cell>
          <cell r="J30">
            <v>53.71740191789462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1.9804632626317931E-2</v>
          </cell>
          <cell r="O30">
            <v>13.30845045577345</v>
          </cell>
          <cell r="P30">
            <v>3.9609265252636083E-2</v>
          </cell>
          <cell r="Q30">
            <v>13.566900911546902</v>
          </cell>
          <cell r="R30">
            <v>7.9218530505272167E-2</v>
          </cell>
          <cell r="S30">
            <v>14.083801823093802</v>
          </cell>
          <cell r="T30">
            <v>0.15843706101054433</v>
          </cell>
          <cell r="U30">
            <v>15.117603646187604</v>
          </cell>
          <cell r="V30">
            <v>0.39609265252636061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-0.11968606781886586</v>
          </cell>
          <cell r="H32" t="str">
            <v>13.00</v>
          </cell>
          <cell r="I32" t="str">
            <v>OVERPRICED</v>
          </cell>
          <cell r="J32">
            <v>15.873093430304667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-1.2991962297007942E-2</v>
          </cell>
          <cell r="O32">
            <v>12.831104490138896</v>
          </cell>
          <cell r="P32">
            <v>-2.5983924594015884E-2</v>
          </cell>
          <cell r="Q32">
            <v>12.662208980277793</v>
          </cell>
          <cell r="R32">
            <v>-5.1967849188031545E-2</v>
          </cell>
          <cell r="S32">
            <v>12.324417960555589</v>
          </cell>
          <cell r="T32">
            <v>-0.10393569837606331</v>
          </cell>
          <cell r="U32">
            <v>11.648835921111177</v>
          </cell>
          <cell r="V32">
            <v>-0.25983924594015828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9.4819106918404922E-2</v>
          </cell>
          <cell r="H40" t="str">
            <v>1.01</v>
          </cell>
          <cell r="I40" t="str">
            <v>UNDERPRICED</v>
          </cell>
          <cell r="J40">
            <v>5.1887534466868441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8.5850360306000795E-2</v>
          </cell>
          <cell r="O40">
            <v>1.0967088639090607</v>
          </cell>
          <cell r="P40">
            <v>0.17170072061200159</v>
          </cell>
          <cell r="Q40">
            <v>1.1834177278181217</v>
          </cell>
          <cell r="R40">
            <v>0.34340144122400318</v>
          </cell>
          <cell r="S40">
            <v>1.3568354556362432</v>
          </cell>
          <cell r="T40">
            <v>0.68680288244800658</v>
          </cell>
          <cell r="U40">
            <v>1.7036709112724866</v>
          </cell>
          <cell r="V40">
            <v>1.7170072061200163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0.29422663213917399</v>
          </cell>
          <cell r="H41" t="str">
            <v>5.80</v>
          </cell>
          <cell r="I41" t="str">
            <v>UNDERPRICED</v>
          </cell>
          <cell r="J41">
            <v>3.2503923683276081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0.17773580298345526</v>
          </cell>
          <cell r="O41">
            <v>6.8308676573040401</v>
          </cell>
          <cell r="P41">
            <v>0.35547160596691052</v>
          </cell>
          <cell r="Q41">
            <v>7.8617353146080804</v>
          </cell>
          <cell r="R41">
            <v>0.71094321193382126</v>
          </cell>
          <cell r="S41">
            <v>9.9234706292161636</v>
          </cell>
          <cell r="T41">
            <v>1.4218864238676425</v>
          </cell>
          <cell r="U41">
            <v>14.046941258432327</v>
          </cell>
          <cell r="V41">
            <v>3.5547160596691061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18.00</v>
          </cell>
          <cell r="I44" t="str">
            <v>FAIRLY PRICED</v>
          </cell>
          <cell r="J44">
            <v>5.1399362008621132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4.8575575870409171E-2</v>
          </cell>
          <cell r="O44">
            <v>18.874360365667364</v>
          </cell>
          <cell r="P44">
            <v>9.7151151740818564E-2</v>
          </cell>
          <cell r="Q44">
            <v>19.748720731334735</v>
          </cell>
          <cell r="R44">
            <v>0.19430230348163713</v>
          </cell>
          <cell r="S44">
            <v>21.497441462669467</v>
          </cell>
          <cell r="T44">
            <v>0.38860460696327426</v>
          </cell>
          <cell r="U44">
            <v>24.994882925338935</v>
          </cell>
          <cell r="V44">
            <v>0.97151151740818564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-0.13362654627798465</v>
          </cell>
          <cell r="H48" t="str">
            <v>10.80</v>
          </cell>
          <cell r="I48" t="str">
            <v>OVERPRICED</v>
          </cell>
          <cell r="J48">
            <v>28.276445264604561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-1.9415626764702876E-2</v>
          </cell>
          <cell r="O48">
            <v>10.590311230941209</v>
          </cell>
          <cell r="P48">
            <v>-3.8831253529405863E-2</v>
          </cell>
          <cell r="Q48">
            <v>10.380622461882417</v>
          </cell>
          <cell r="R48">
            <v>-7.7662507058811503E-2</v>
          </cell>
          <cell r="S48">
            <v>9.9612449237648359</v>
          </cell>
          <cell r="T48">
            <v>-0.15532501411762323</v>
          </cell>
          <cell r="U48">
            <v>9.1224898475296694</v>
          </cell>
          <cell r="V48">
            <v>-0.38831253529405818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-0.17315162358638458</v>
          </cell>
          <cell r="H49" t="str">
            <v>17.70</v>
          </cell>
          <cell r="I49" t="str">
            <v>OVERPRICED</v>
          </cell>
          <cell r="J49">
            <v>720.59913402287805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-3.7628476161043811E-2</v>
          </cell>
          <cell r="O49">
            <v>17.033975971949523</v>
          </cell>
          <cell r="P49">
            <v>-7.5256952322087844E-2</v>
          </cell>
          <cell r="Q49">
            <v>16.367951943899044</v>
          </cell>
          <cell r="R49">
            <v>-0.15051390464417569</v>
          </cell>
          <cell r="S49">
            <v>15.03590388779809</v>
          </cell>
          <cell r="T49">
            <v>-0.30102780928835138</v>
          </cell>
          <cell r="U49">
            <v>12.37180777559618</v>
          </cell>
          <cell r="V49">
            <v>-0.75256952322087833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-4.4859986096786854E-2</v>
          </cell>
          <cell r="H50" t="str">
            <v>11.25</v>
          </cell>
          <cell r="I50" t="str">
            <v>FAIRLY PRICED</v>
          </cell>
          <cell r="J50">
            <v>5.5323559615234617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2.1487316432521775E-2</v>
          </cell>
          <cell r="O50">
            <v>11.491732309865871</v>
          </cell>
          <cell r="P50">
            <v>4.2974632865043549E-2</v>
          </cell>
          <cell r="Q50">
            <v>11.733464619731739</v>
          </cell>
          <cell r="R50">
            <v>8.5949265730087099E-2</v>
          </cell>
          <cell r="S50">
            <v>12.216929239463481</v>
          </cell>
          <cell r="T50">
            <v>0.1718985314601742</v>
          </cell>
          <cell r="U50">
            <v>13.183858478926959</v>
          </cell>
          <cell r="V50">
            <v>0.42974632865043527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0.47847455645365056</v>
          </cell>
          <cell r="H52" t="str">
            <v>0.92</v>
          </cell>
          <cell r="I52" t="str">
            <v>UNDERPRICED</v>
          </cell>
          <cell r="J52">
            <v>4.5270490737278877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0.26263581901491895</v>
          </cell>
          <cell r="O52">
            <v>1.1616249534937255</v>
          </cell>
          <cell r="P52">
            <v>0.52527163802983812</v>
          </cell>
          <cell r="Q52">
            <v>1.4032499069874511</v>
          </cell>
          <cell r="R52">
            <v>1.0505432760596762</v>
          </cell>
          <cell r="S52">
            <v>1.8864998139749023</v>
          </cell>
          <cell r="T52">
            <v>2.1010865521193525</v>
          </cell>
          <cell r="U52">
            <v>2.8529996279498042</v>
          </cell>
          <cell r="V52">
            <v>5.2527163802983807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-0.12412262005910564</v>
          </cell>
          <cell r="H53" t="str">
            <v>15.00</v>
          </cell>
          <cell r="I53" t="str">
            <v>OVERPRICED</v>
          </cell>
          <cell r="J53">
            <v>10.023948082528074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-1.5036291196354967E-2</v>
          </cell>
          <cell r="O53">
            <v>14.774455632054675</v>
          </cell>
          <cell r="P53">
            <v>-3.0072582392709823E-2</v>
          </cell>
          <cell r="Q53">
            <v>14.548911264109353</v>
          </cell>
          <cell r="R53">
            <v>-6.0145164785419647E-2</v>
          </cell>
          <cell r="S53">
            <v>14.097822528218705</v>
          </cell>
          <cell r="T53">
            <v>-0.12029032957083929</v>
          </cell>
          <cell r="U53">
            <v>13.19564505643741</v>
          </cell>
          <cell r="V53">
            <v>-0.30072582392709835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-0.1774541442838786</v>
          </cell>
          <cell r="H54" t="str">
            <v>1,250.00</v>
          </cell>
          <cell r="I54" t="str">
            <v>OVERPRICED</v>
          </cell>
          <cell r="J54">
            <v>30.265097212533359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-3.9611044363926373E-2</v>
          </cell>
          <cell r="O54">
            <v>1200.4861945450921</v>
          </cell>
          <cell r="P54">
            <v>-7.9222088727852524E-2</v>
          </cell>
          <cell r="Q54">
            <v>1150.9723890901844</v>
          </cell>
          <cell r="R54">
            <v>-0.15844417745570483</v>
          </cell>
          <cell r="S54">
            <v>1051.944778180369</v>
          </cell>
          <cell r="T54">
            <v>-0.31688835491140976</v>
          </cell>
          <cell r="U54">
            <v>853.88955636073774</v>
          </cell>
          <cell r="V54">
            <v>-0.79222088727852435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0.42667923400370544</v>
          </cell>
          <cell r="H63" t="str">
            <v>1.37</v>
          </cell>
          <cell r="I63" t="str">
            <v>UNDERPRICED</v>
          </cell>
          <cell r="J63">
            <v>3.4784583656887107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0.23876893572319968</v>
          </cell>
          <cell r="O63">
            <v>1.6971134419407836</v>
          </cell>
          <cell r="P63">
            <v>0.47753787144639914</v>
          </cell>
          <cell r="Q63">
            <v>2.0242268838815671</v>
          </cell>
          <cell r="R63">
            <v>0.95507574289279829</v>
          </cell>
          <cell r="S63">
            <v>2.6784537677631337</v>
          </cell>
          <cell r="T63">
            <v>1.9101514857855966</v>
          </cell>
          <cell r="U63">
            <v>3.9869075355262678</v>
          </cell>
          <cell r="V63">
            <v>4.775378714463991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-0.10352376357469442</v>
          </cell>
          <cell r="H68" t="str">
            <v>3.70</v>
          </cell>
          <cell r="I68" t="str">
            <v>OVERPRICED</v>
          </cell>
          <cell r="J68">
            <v>15.307267961926549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-5.544497721540087E-3</v>
          </cell>
          <cell r="O68">
            <v>3.679485358430302</v>
          </cell>
          <cell r="P68">
            <v>-1.1088995443080063E-2</v>
          </cell>
          <cell r="Q68">
            <v>3.6589707168606038</v>
          </cell>
          <cell r="R68">
            <v>-2.2177990886160126E-2</v>
          </cell>
          <cell r="S68">
            <v>3.6179414337212079</v>
          </cell>
          <cell r="T68">
            <v>-4.4355981772320252E-2</v>
          </cell>
          <cell r="U68">
            <v>3.5358828674424152</v>
          </cell>
          <cell r="V68">
            <v>-0.11088995443080074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0.55443662024391405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0.10853108881550563</v>
          </cell>
          <cell r="H72" t="str">
            <v>0.48</v>
          </cell>
          <cell r="I72" t="str">
            <v>UNDERPRICED</v>
          </cell>
          <cell r="J72">
            <v>3.8936705073404023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9.2168735328234552E-2</v>
          </cell>
          <cell r="O72">
            <v>0.52424099295755255</v>
          </cell>
          <cell r="P72">
            <v>0.1843374706564691</v>
          </cell>
          <cell r="Q72">
            <v>0.56848198591510513</v>
          </cell>
          <cell r="R72">
            <v>0.36867494131293799</v>
          </cell>
          <cell r="S72">
            <v>0.65696397183021016</v>
          </cell>
          <cell r="T72">
            <v>0.73734988262587597</v>
          </cell>
          <cell r="U72">
            <v>0.83392794366042045</v>
          </cell>
          <cell r="V72">
            <v>1.8433747065646897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-4.079630288227596E-2</v>
          </cell>
          <cell r="H76" t="str">
            <v>2.08</v>
          </cell>
          <cell r="I76" t="str">
            <v>FAIRLY PRICED</v>
          </cell>
          <cell r="J76">
            <v>5.7954758230618539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2.3359830173680152E-2</v>
          </cell>
          <cell r="O76">
            <v>2.1285884467612548</v>
          </cell>
          <cell r="P76">
            <v>4.6719660347360303E-2</v>
          </cell>
          <cell r="Q76">
            <v>2.1771768935225095</v>
          </cell>
          <cell r="R76">
            <v>9.3439320694720607E-2</v>
          </cell>
          <cell r="S76">
            <v>2.274353787045019</v>
          </cell>
          <cell r="T76">
            <v>0.18687864138944121</v>
          </cell>
          <cell r="U76">
            <v>2.4687075740900379</v>
          </cell>
          <cell r="V76">
            <v>0.46719660347360281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0.38</v>
          </cell>
          <cell r="I83" t="str">
            <v>FAIRLY PRICED</v>
          </cell>
          <cell r="J83">
            <v>4.9032478864055449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8.7404793607957165E-2</v>
          </cell>
          <cell r="O83">
            <v>0.41321382157102371</v>
          </cell>
          <cell r="P83">
            <v>0.17480958721591433</v>
          </cell>
          <cell r="Q83">
            <v>0.44642764314204747</v>
          </cell>
          <cell r="R83">
            <v>0.34961917443182866</v>
          </cell>
          <cell r="S83">
            <v>0.51285528628409494</v>
          </cell>
          <cell r="T83">
            <v>0.69923834886365777</v>
          </cell>
          <cell r="U83">
            <v>0.64571057256818998</v>
          </cell>
          <cell r="V83">
            <v>1.7480958721591442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0.14815529492249616</v>
          </cell>
          <cell r="H87" t="str">
            <v>18.35</v>
          </cell>
          <cell r="I87" t="str">
            <v>UNDERPRICED</v>
          </cell>
          <cell r="J87">
            <v>3.5133591552534096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0.11042726250694845</v>
          </cell>
          <cell r="O87">
            <v>20.376340267002504</v>
          </cell>
          <cell r="P87">
            <v>0.22085452501389713</v>
          </cell>
          <cell r="Q87">
            <v>22.402680534005015</v>
          </cell>
          <cell r="R87">
            <v>0.44170905002779426</v>
          </cell>
          <cell r="S87">
            <v>26.455361068010028</v>
          </cell>
          <cell r="T87">
            <v>0.88341810005558874</v>
          </cell>
          <cell r="U87">
            <v>34.560722136020054</v>
          </cell>
          <cell r="V87">
            <v>2.2085452501389709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-1.0942204598027905E-2</v>
          </cell>
          <cell r="H91" t="str">
            <v>480.00</v>
          </cell>
          <cell r="I91" t="str">
            <v>FAIRLY PRICED</v>
          </cell>
          <cell r="J91">
            <v>8.6728621340277101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3.711636736327395E-2</v>
          </cell>
          <cell r="O91">
            <v>497.81585633437152</v>
          </cell>
          <cell r="P91">
            <v>7.42327347265479E-2</v>
          </cell>
          <cell r="Q91">
            <v>515.63171266874303</v>
          </cell>
          <cell r="R91">
            <v>0.14846546945309558</v>
          </cell>
          <cell r="S91">
            <v>551.26342533748584</v>
          </cell>
          <cell r="T91">
            <v>0.29693093890619116</v>
          </cell>
          <cell r="U91">
            <v>622.5268506749718</v>
          </cell>
          <cell r="V91">
            <v>0.74232734726547789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-2.3556454063729436E-2</v>
          </cell>
          <cell r="H92" t="str">
            <v>129.90</v>
          </cell>
          <cell r="I92" t="str">
            <v>FAIRLY PRICED</v>
          </cell>
          <cell r="J92">
            <v>4.3132135237876064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3.1303818940557226E-2</v>
          </cell>
          <cell r="O92">
            <v>133.96636608037838</v>
          </cell>
          <cell r="P92">
            <v>6.2607637881114453E-2</v>
          </cell>
          <cell r="Q92">
            <v>138.03273216075678</v>
          </cell>
          <cell r="R92">
            <v>0.12521527576222868</v>
          </cell>
          <cell r="S92">
            <v>146.16546432151353</v>
          </cell>
          <cell r="T92">
            <v>0.25043055152445737</v>
          </cell>
          <cell r="U92">
            <v>162.43092864302702</v>
          </cell>
          <cell r="V92">
            <v>0.62607637881114342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0.48286773875060057</v>
          </cell>
          <cell r="H97" t="str">
            <v>4.95</v>
          </cell>
          <cell r="I97" t="str">
            <v>UNDERPRICED</v>
          </cell>
          <cell r="J97">
            <v>2.2742995624007443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0.2646601633804142</v>
          </cell>
          <cell r="O97">
            <v>6.2600678087330506</v>
          </cell>
          <cell r="P97">
            <v>0.52932032676082841</v>
          </cell>
          <cell r="Q97">
            <v>7.570135617466101</v>
          </cell>
          <cell r="R97">
            <v>1.0586406535216568</v>
          </cell>
          <cell r="S97">
            <v>10.190271234932201</v>
          </cell>
          <cell r="T97">
            <v>2.1172813070433141</v>
          </cell>
          <cell r="U97">
            <v>15.430542469864406</v>
          </cell>
          <cell r="V97">
            <v>5.293203267608285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30</v>
          </cell>
        </row>
        <row r="102">
          <cell r="I102">
            <v>20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53228.177999999993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3807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213300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223806.50000000003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202835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859356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394240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63338.000000000007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189810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190736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21599.200000000001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580900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131580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464000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171477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209430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41056.5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16704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23760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20304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88500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135000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7295.6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39750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990825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2849.6000000000004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4625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2064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10982.4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5084.3999999999996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23855.000000000004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282451.20000000001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44103.648000000001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2001.0375000000001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18/07/2019 14:39:25.025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 t="str">
            <v>CLOSE</v>
          </cell>
          <cell r="S6">
            <v>0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ACADEMY</v>
          </cell>
          <cell r="C7">
            <v>0</v>
          </cell>
          <cell r="D7" t="str">
            <v>0.40</v>
          </cell>
          <cell r="E7">
            <v>0</v>
          </cell>
          <cell r="F7" t="str">
            <v>-</v>
          </cell>
          <cell r="G7">
            <v>0</v>
          </cell>
          <cell r="H7" t="str">
            <v>0.40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 t="str">
            <v>0.40</v>
          </cell>
          <cell r="S7">
            <v>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ACCESS</v>
          </cell>
          <cell r="C8">
            <v>0</v>
          </cell>
          <cell r="D8" t="str">
            <v>6.20</v>
          </cell>
          <cell r="E8">
            <v>0</v>
          </cell>
          <cell r="F8" t="str">
            <v>-</v>
          </cell>
          <cell r="G8">
            <v>0</v>
          </cell>
          <cell r="H8" t="str">
            <v>6.20</v>
          </cell>
          <cell r="I8">
            <v>0</v>
          </cell>
          <cell r="J8" t="str">
            <v>6.15</v>
          </cell>
          <cell r="K8">
            <v>0</v>
          </cell>
          <cell r="L8" t="str">
            <v>6.00</v>
          </cell>
          <cell r="M8">
            <v>0</v>
          </cell>
          <cell r="N8" t="str">
            <v>2.44</v>
          </cell>
          <cell r="O8" t="str">
            <v>6.00</v>
          </cell>
          <cell r="P8">
            <v>0</v>
          </cell>
          <cell r="Q8">
            <v>0</v>
          </cell>
          <cell r="R8" t="str">
            <v>6.00</v>
          </cell>
          <cell r="S8">
            <v>0</v>
          </cell>
          <cell r="T8">
            <v>0</v>
          </cell>
          <cell r="U8" t="str">
            <v>-0.20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AFRIPRUD</v>
          </cell>
          <cell r="C9">
            <v>0</v>
          </cell>
          <cell r="D9" t="str">
            <v>3.45</v>
          </cell>
          <cell r="E9">
            <v>0</v>
          </cell>
          <cell r="F9" t="str">
            <v>-</v>
          </cell>
          <cell r="G9">
            <v>0</v>
          </cell>
          <cell r="H9" t="str">
            <v>3.45</v>
          </cell>
          <cell r="I9">
            <v>0</v>
          </cell>
          <cell r="J9" t="str">
            <v>-</v>
          </cell>
          <cell r="K9">
            <v>0</v>
          </cell>
          <cell r="L9" t="str">
            <v>-</v>
          </cell>
          <cell r="M9">
            <v>0</v>
          </cell>
          <cell r="N9" t="str">
            <v>-</v>
          </cell>
          <cell r="O9" t="str">
            <v>-</v>
          </cell>
          <cell r="P9">
            <v>0</v>
          </cell>
          <cell r="Q9">
            <v>0</v>
          </cell>
          <cell r="R9" t="str">
            <v>3.45</v>
          </cell>
          <cell r="S9">
            <v>0</v>
          </cell>
          <cell r="T9">
            <v>0</v>
          </cell>
          <cell r="U9" t="str">
            <v>-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AGLEVENT</v>
          </cell>
          <cell r="C10">
            <v>0</v>
          </cell>
          <cell r="D10" t="str">
            <v>0.33</v>
          </cell>
          <cell r="E10">
            <v>0</v>
          </cell>
          <cell r="F10" t="str">
            <v>-</v>
          </cell>
          <cell r="G10">
            <v>0</v>
          </cell>
          <cell r="H10" t="str">
            <v>0.33</v>
          </cell>
          <cell r="I10">
            <v>0</v>
          </cell>
          <cell r="J10" t="str">
            <v>-</v>
          </cell>
          <cell r="K10">
            <v>0</v>
          </cell>
          <cell r="L10" t="str">
            <v>-</v>
          </cell>
          <cell r="M10">
            <v>0</v>
          </cell>
          <cell r="N10" t="str">
            <v>-</v>
          </cell>
          <cell r="O10" t="str">
            <v>-</v>
          </cell>
          <cell r="P10">
            <v>0</v>
          </cell>
          <cell r="Q10">
            <v>0</v>
          </cell>
          <cell r="R10" t="str">
            <v>0.33</v>
          </cell>
          <cell r="S10">
            <v>0</v>
          </cell>
          <cell r="T10">
            <v>0</v>
          </cell>
          <cell r="U10" t="str">
            <v>-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AIICO</v>
          </cell>
          <cell r="C11">
            <v>0</v>
          </cell>
          <cell r="D11" t="str">
            <v>0.65</v>
          </cell>
          <cell r="E11">
            <v>0</v>
          </cell>
          <cell r="F11" t="str">
            <v>-</v>
          </cell>
          <cell r="G11">
            <v>0</v>
          </cell>
          <cell r="H11" t="str">
            <v>0.65</v>
          </cell>
          <cell r="I11">
            <v>0</v>
          </cell>
          <cell r="J11" t="str">
            <v>0.66</v>
          </cell>
          <cell r="K11">
            <v>0</v>
          </cell>
          <cell r="L11" t="str">
            <v>0.63</v>
          </cell>
          <cell r="M11">
            <v>0</v>
          </cell>
          <cell r="N11" t="str">
            <v>4.55</v>
          </cell>
          <cell r="O11" t="str">
            <v>-</v>
          </cell>
          <cell r="P11">
            <v>0</v>
          </cell>
          <cell r="Q11">
            <v>0</v>
          </cell>
          <cell r="R11" t="str">
            <v>0.66</v>
          </cell>
          <cell r="S11">
            <v>0</v>
          </cell>
          <cell r="T11">
            <v>0</v>
          </cell>
          <cell r="U11" t="str">
            <v>0.01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AIRTELAFRI</v>
          </cell>
          <cell r="C12">
            <v>0</v>
          </cell>
          <cell r="D12" t="str">
            <v>323.50</v>
          </cell>
          <cell r="E12">
            <v>0</v>
          </cell>
          <cell r="F12" t="str">
            <v>-</v>
          </cell>
          <cell r="G12">
            <v>0</v>
          </cell>
          <cell r="H12" t="str">
            <v>323.50</v>
          </cell>
          <cell r="I12">
            <v>0</v>
          </cell>
          <cell r="J12" t="str">
            <v>-</v>
          </cell>
          <cell r="K12">
            <v>0</v>
          </cell>
          <cell r="L12" t="str">
            <v>-</v>
          </cell>
          <cell r="M12">
            <v>0</v>
          </cell>
          <cell r="N12" t="str">
            <v>-</v>
          </cell>
          <cell r="O12" t="str">
            <v>-</v>
          </cell>
          <cell r="P12">
            <v>0</v>
          </cell>
          <cell r="Q12">
            <v>0</v>
          </cell>
          <cell r="R12" t="str">
            <v>323.50</v>
          </cell>
          <cell r="S12">
            <v>0</v>
          </cell>
          <cell r="T12">
            <v>0</v>
          </cell>
          <cell r="U12" t="str">
            <v>-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BERGER</v>
          </cell>
          <cell r="C13">
            <v>0</v>
          </cell>
          <cell r="D13" t="str">
            <v>7.00</v>
          </cell>
          <cell r="E13">
            <v>0</v>
          </cell>
          <cell r="F13" t="str">
            <v>-</v>
          </cell>
          <cell r="G13">
            <v>0</v>
          </cell>
          <cell r="H13" t="str">
            <v>7.00</v>
          </cell>
          <cell r="I13">
            <v>0</v>
          </cell>
          <cell r="J13" t="str">
            <v>6.30</v>
          </cell>
          <cell r="K13">
            <v>0</v>
          </cell>
          <cell r="L13" t="str">
            <v>6.30</v>
          </cell>
          <cell r="M13">
            <v>0</v>
          </cell>
          <cell r="N13" t="str">
            <v>-</v>
          </cell>
          <cell r="O13" t="str">
            <v>-</v>
          </cell>
          <cell r="P13">
            <v>0</v>
          </cell>
          <cell r="Q13">
            <v>0</v>
          </cell>
          <cell r="R13" t="str">
            <v>6.30</v>
          </cell>
          <cell r="S13">
            <v>0</v>
          </cell>
          <cell r="T13">
            <v>0</v>
          </cell>
          <cell r="U13" t="str">
            <v>-0.70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CADBURY</v>
          </cell>
          <cell r="C14">
            <v>0</v>
          </cell>
          <cell r="D14" t="str">
            <v>10.80</v>
          </cell>
          <cell r="E14">
            <v>0</v>
          </cell>
          <cell r="F14" t="str">
            <v>-</v>
          </cell>
          <cell r="G14">
            <v>0</v>
          </cell>
          <cell r="H14" t="str">
            <v>10.80</v>
          </cell>
          <cell r="I14">
            <v>0</v>
          </cell>
          <cell r="J14" t="str">
            <v>-</v>
          </cell>
          <cell r="K14">
            <v>0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 t="str">
            <v>10.80</v>
          </cell>
          <cell r="S14">
            <v>0</v>
          </cell>
          <cell r="T14">
            <v>0</v>
          </cell>
          <cell r="U14" t="str">
            <v>-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CAP</v>
          </cell>
          <cell r="C15">
            <v>0</v>
          </cell>
          <cell r="D15" t="str">
            <v>24.75</v>
          </cell>
          <cell r="E15">
            <v>0</v>
          </cell>
          <cell r="F15" t="str">
            <v>-</v>
          </cell>
          <cell r="G15">
            <v>0</v>
          </cell>
          <cell r="H15" t="str">
            <v>24.75</v>
          </cell>
          <cell r="I15">
            <v>0</v>
          </cell>
          <cell r="J15" t="str">
            <v>-</v>
          </cell>
          <cell r="K15">
            <v>0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 t="str">
            <v>24.75</v>
          </cell>
          <cell r="S15">
            <v>0</v>
          </cell>
          <cell r="T15">
            <v>0</v>
          </cell>
          <cell r="U15" t="str">
            <v>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CAVERTON</v>
          </cell>
          <cell r="C16">
            <v>0</v>
          </cell>
          <cell r="D16" t="str">
            <v>2.57</v>
          </cell>
          <cell r="E16">
            <v>0</v>
          </cell>
          <cell r="F16" t="str">
            <v>-</v>
          </cell>
          <cell r="G16">
            <v>0</v>
          </cell>
          <cell r="H16" t="str">
            <v>2.57</v>
          </cell>
          <cell r="I16">
            <v>0</v>
          </cell>
          <cell r="J16" t="str">
            <v>-</v>
          </cell>
          <cell r="K16">
            <v>0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>
            <v>0</v>
          </cell>
          <cell r="Q16">
            <v>0</v>
          </cell>
          <cell r="R16" t="str">
            <v>2.57</v>
          </cell>
          <cell r="S16">
            <v>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CCNN</v>
          </cell>
          <cell r="C17">
            <v>0</v>
          </cell>
          <cell r="D17" t="str">
            <v>13.05</v>
          </cell>
          <cell r="E17">
            <v>0</v>
          </cell>
          <cell r="F17" t="str">
            <v>-</v>
          </cell>
          <cell r="G17">
            <v>0</v>
          </cell>
          <cell r="H17" t="str">
            <v>13.05</v>
          </cell>
          <cell r="I17">
            <v>0</v>
          </cell>
          <cell r="J17" t="str">
            <v>-</v>
          </cell>
          <cell r="K17">
            <v>0</v>
          </cell>
          <cell r="L17" t="str">
            <v>-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 t="str">
            <v>13.05</v>
          </cell>
          <cell r="S17">
            <v>0</v>
          </cell>
          <cell r="T17">
            <v>0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CHAMPION</v>
          </cell>
          <cell r="C18">
            <v>0</v>
          </cell>
          <cell r="D18" t="str">
            <v>1.69</v>
          </cell>
          <cell r="E18">
            <v>0</v>
          </cell>
          <cell r="F18" t="str">
            <v>-</v>
          </cell>
          <cell r="G18">
            <v>0</v>
          </cell>
          <cell r="H18" t="str">
            <v>1.69</v>
          </cell>
          <cell r="I18">
            <v>0</v>
          </cell>
          <cell r="J18" t="str">
            <v>-</v>
          </cell>
          <cell r="K18">
            <v>0</v>
          </cell>
          <cell r="L18" t="str">
            <v>-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 t="str">
            <v>1.69</v>
          </cell>
          <cell r="S18">
            <v>0</v>
          </cell>
          <cell r="T18">
            <v>0</v>
          </cell>
          <cell r="U18" t="str">
            <v>-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CHAMS</v>
          </cell>
          <cell r="C19">
            <v>0</v>
          </cell>
          <cell r="D19" t="str">
            <v>0.27</v>
          </cell>
          <cell r="E19">
            <v>0</v>
          </cell>
          <cell r="F19" t="str">
            <v>-</v>
          </cell>
          <cell r="G19">
            <v>0</v>
          </cell>
          <cell r="H19" t="str">
            <v>0.27</v>
          </cell>
          <cell r="I19">
            <v>0</v>
          </cell>
          <cell r="J19" t="str">
            <v>0.27</v>
          </cell>
          <cell r="K19">
            <v>0</v>
          </cell>
          <cell r="L19" t="str">
            <v>0.26</v>
          </cell>
          <cell r="M19">
            <v>0</v>
          </cell>
          <cell r="N19" t="str">
            <v>3.70</v>
          </cell>
          <cell r="O19" t="str">
            <v>-</v>
          </cell>
          <cell r="P19">
            <v>0</v>
          </cell>
          <cell r="Q19">
            <v>0</v>
          </cell>
          <cell r="R19" t="str">
            <v>0.27</v>
          </cell>
          <cell r="S19">
            <v>0</v>
          </cell>
          <cell r="T19">
            <v>0</v>
          </cell>
          <cell r="U19" t="str">
            <v>-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CHIPLC</v>
          </cell>
          <cell r="C20">
            <v>0</v>
          </cell>
          <cell r="D20" t="str">
            <v>0.31</v>
          </cell>
          <cell r="E20">
            <v>0</v>
          </cell>
          <cell r="F20" t="str">
            <v>-</v>
          </cell>
          <cell r="G20">
            <v>0</v>
          </cell>
          <cell r="H20" t="str">
            <v>0.31</v>
          </cell>
          <cell r="I20">
            <v>0</v>
          </cell>
          <cell r="J20" t="str">
            <v>0.31</v>
          </cell>
          <cell r="K20">
            <v>0</v>
          </cell>
          <cell r="L20" t="str">
            <v>0.29</v>
          </cell>
          <cell r="M20">
            <v>0</v>
          </cell>
          <cell r="N20" t="str">
            <v>6.45</v>
          </cell>
          <cell r="O20" t="str">
            <v>-</v>
          </cell>
          <cell r="P20">
            <v>0</v>
          </cell>
          <cell r="Q20">
            <v>0</v>
          </cell>
          <cell r="R20" t="str">
            <v>0.31</v>
          </cell>
          <cell r="S20">
            <v>0</v>
          </cell>
          <cell r="T20">
            <v>0</v>
          </cell>
          <cell r="U20" t="str">
            <v>-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CILEASING</v>
          </cell>
          <cell r="C21">
            <v>0</v>
          </cell>
          <cell r="D21" t="str">
            <v>5.45</v>
          </cell>
          <cell r="E21">
            <v>0</v>
          </cell>
          <cell r="F21" t="str">
            <v>-</v>
          </cell>
          <cell r="G21">
            <v>0</v>
          </cell>
          <cell r="H21" t="str">
            <v>5.45</v>
          </cell>
          <cell r="I21">
            <v>0</v>
          </cell>
          <cell r="J21" t="str">
            <v>4.95</v>
          </cell>
          <cell r="K21">
            <v>0</v>
          </cell>
          <cell r="L21" t="str">
            <v>4.95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 t="str">
            <v>4.95</v>
          </cell>
          <cell r="S21">
            <v>0</v>
          </cell>
          <cell r="T21">
            <v>0</v>
          </cell>
          <cell r="U21" t="str">
            <v>-0.50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CONOIL</v>
          </cell>
          <cell r="C22">
            <v>0</v>
          </cell>
          <cell r="D22" t="str">
            <v>18.45</v>
          </cell>
          <cell r="E22">
            <v>0</v>
          </cell>
          <cell r="F22" t="str">
            <v>-</v>
          </cell>
          <cell r="G22">
            <v>0</v>
          </cell>
          <cell r="H22" t="str">
            <v>18.45</v>
          </cell>
          <cell r="I22">
            <v>0</v>
          </cell>
          <cell r="J22" t="str">
            <v>20.25</v>
          </cell>
          <cell r="K22">
            <v>0</v>
          </cell>
          <cell r="L22" t="str">
            <v>20.25</v>
          </cell>
          <cell r="M22">
            <v>0</v>
          </cell>
          <cell r="N22" t="str">
            <v>-</v>
          </cell>
          <cell r="O22" t="str">
            <v>-</v>
          </cell>
          <cell r="P22">
            <v>0</v>
          </cell>
          <cell r="Q22">
            <v>0</v>
          </cell>
          <cell r="R22" t="str">
            <v>20.25</v>
          </cell>
          <cell r="S22">
            <v>0</v>
          </cell>
          <cell r="T22">
            <v>0</v>
          </cell>
          <cell r="U22" t="str">
            <v>1.80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CONTINSURE</v>
          </cell>
          <cell r="C23">
            <v>0</v>
          </cell>
          <cell r="D23" t="str">
            <v>1.91</v>
          </cell>
          <cell r="E23">
            <v>0</v>
          </cell>
          <cell r="F23" t="str">
            <v>-</v>
          </cell>
          <cell r="G23">
            <v>0</v>
          </cell>
          <cell r="H23" t="str">
            <v>1.91</v>
          </cell>
          <cell r="I23">
            <v>0</v>
          </cell>
          <cell r="J23" t="str">
            <v>-</v>
          </cell>
          <cell r="K23">
            <v>0</v>
          </cell>
          <cell r="L23" t="str">
            <v>-</v>
          </cell>
          <cell r="M23">
            <v>0</v>
          </cell>
          <cell r="N23" t="str">
            <v>-</v>
          </cell>
          <cell r="O23" t="str">
            <v>-</v>
          </cell>
          <cell r="P23">
            <v>0</v>
          </cell>
          <cell r="Q23">
            <v>0</v>
          </cell>
          <cell r="R23" t="str">
            <v>1.91</v>
          </cell>
          <cell r="S23">
            <v>0</v>
          </cell>
          <cell r="T23">
            <v>0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CORNERST</v>
          </cell>
          <cell r="C24">
            <v>0</v>
          </cell>
          <cell r="D24" t="str">
            <v>0.22</v>
          </cell>
          <cell r="E24">
            <v>0</v>
          </cell>
          <cell r="F24" t="str">
            <v>-</v>
          </cell>
          <cell r="G24">
            <v>0</v>
          </cell>
          <cell r="H24" t="str">
            <v>0.22</v>
          </cell>
          <cell r="I24">
            <v>0</v>
          </cell>
          <cell r="J24" t="str">
            <v>-</v>
          </cell>
          <cell r="K24">
            <v>0</v>
          </cell>
          <cell r="L24" t="str">
            <v>-</v>
          </cell>
          <cell r="M24">
            <v>0</v>
          </cell>
          <cell r="N24" t="str">
            <v>-</v>
          </cell>
          <cell r="O24" t="str">
            <v>-</v>
          </cell>
          <cell r="P24">
            <v>0</v>
          </cell>
          <cell r="Q24">
            <v>0</v>
          </cell>
          <cell r="R24" t="str">
            <v>0.22</v>
          </cell>
          <cell r="S24">
            <v>0</v>
          </cell>
          <cell r="T24">
            <v>0</v>
          </cell>
          <cell r="U24" t="str">
            <v>-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COURTVILLE</v>
          </cell>
          <cell r="C25">
            <v>0</v>
          </cell>
          <cell r="D25" t="str">
            <v>0.22</v>
          </cell>
          <cell r="E25">
            <v>0</v>
          </cell>
          <cell r="F25" t="str">
            <v>-</v>
          </cell>
          <cell r="G25">
            <v>0</v>
          </cell>
          <cell r="H25" t="str">
            <v>0.22</v>
          </cell>
          <cell r="I25">
            <v>0</v>
          </cell>
          <cell r="J25" t="str">
            <v>0.22</v>
          </cell>
          <cell r="K25">
            <v>0</v>
          </cell>
          <cell r="L25" t="str">
            <v>0.21</v>
          </cell>
          <cell r="M25">
            <v>0</v>
          </cell>
          <cell r="N25" t="str">
            <v>4.55</v>
          </cell>
          <cell r="O25" t="str">
            <v>0.22</v>
          </cell>
          <cell r="P25">
            <v>0</v>
          </cell>
          <cell r="Q25">
            <v>0</v>
          </cell>
          <cell r="R25" t="str">
            <v>0.22</v>
          </cell>
          <cell r="S25">
            <v>0</v>
          </cell>
          <cell r="T25">
            <v>0</v>
          </cell>
          <cell r="U25" t="str">
            <v>-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CUSTODIAN</v>
          </cell>
          <cell r="C26">
            <v>0</v>
          </cell>
          <cell r="D26" t="str">
            <v>6.20</v>
          </cell>
          <cell r="E26">
            <v>0</v>
          </cell>
          <cell r="F26" t="str">
            <v>-</v>
          </cell>
          <cell r="G26">
            <v>0</v>
          </cell>
          <cell r="H26" t="str">
            <v>6.20</v>
          </cell>
          <cell r="I26">
            <v>0</v>
          </cell>
          <cell r="J26" t="str">
            <v>-</v>
          </cell>
          <cell r="K26">
            <v>0</v>
          </cell>
          <cell r="L26" t="str">
            <v>-</v>
          </cell>
          <cell r="M26">
            <v>0</v>
          </cell>
          <cell r="N26" t="str">
            <v>-</v>
          </cell>
          <cell r="O26" t="str">
            <v>-</v>
          </cell>
          <cell r="P26">
            <v>0</v>
          </cell>
          <cell r="Q26">
            <v>0</v>
          </cell>
          <cell r="R26" t="str">
            <v>6.20</v>
          </cell>
          <cell r="S26">
            <v>0</v>
          </cell>
          <cell r="T26">
            <v>0</v>
          </cell>
          <cell r="U26" t="str">
            <v>-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CUTIX</v>
          </cell>
          <cell r="C27">
            <v>0</v>
          </cell>
          <cell r="D27" t="str">
            <v>1.65</v>
          </cell>
          <cell r="E27">
            <v>0</v>
          </cell>
          <cell r="F27" t="str">
            <v>-</v>
          </cell>
          <cell r="G27">
            <v>0</v>
          </cell>
          <cell r="H27" t="str">
            <v>1.65</v>
          </cell>
          <cell r="I27">
            <v>0</v>
          </cell>
          <cell r="J27" t="str">
            <v>-</v>
          </cell>
          <cell r="K27">
            <v>0</v>
          </cell>
          <cell r="L27" t="str">
            <v>-</v>
          </cell>
          <cell r="M27">
            <v>0</v>
          </cell>
          <cell r="N27" t="str">
            <v>-</v>
          </cell>
          <cell r="O27" t="str">
            <v>-</v>
          </cell>
          <cell r="P27">
            <v>0</v>
          </cell>
          <cell r="Q27">
            <v>0</v>
          </cell>
          <cell r="R27" t="str">
            <v>1.65</v>
          </cell>
          <cell r="S27">
            <v>0</v>
          </cell>
          <cell r="T27">
            <v>0</v>
          </cell>
          <cell r="U27" t="str">
            <v>-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CWG</v>
          </cell>
          <cell r="C28">
            <v>0</v>
          </cell>
          <cell r="D28" t="str">
            <v>2.54</v>
          </cell>
          <cell r="E28">
            <v>0</v>
          </cell>
          <cell r="F28" t="str">
            <v>-</v>
          </cell>
          <cell r="G28">
            <v>0</v>
          </cell>
          <cell r="H28" t="str">
            <v>2.54</v>
          </cell>
          <cell r="I28">
            <v>0</v>
          </cell>
          <cell r="J28" t="str">
            <v>-</v>
          </cell>
          <cell r="K28">
            <v>0</v>
          </cell>
          <cell r="L28" t="str">
            <v>-</v>
          </cell>
          <cell r="M28">
            <v>0</v>
          </cell>
          <cell r="N28" t="str">
            <v>-</v>
          </cell>
          <cell r="O28" t="str">
            <v>-</v>
          </cell>
          <cell r="P28">
            <v>0</v>
          </cell>
          <cell r="Q28">
            <v>0</v>
          </cell>
          <cell r="R28" t="str">
            <v>2.54</v>
          </cell>
          <cell r="S28">
            <v>0</v>
          </cell>
          <cell r="T28">
            <v>0</v>
          </cell>
          <cell r="U28" t="str">
            <v>-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DANGCEM</v>
          </cell>
          <cell r="C29">
            <v>0</v>
          </cell>
          <cell r="D29" t="str">
            <v>170.00</v>
          </cell>
          <cell r="E29">
            <v>0</v>
          </cell>
          <cell r="F29" t="str">
            <v>-</v>
          </cell>
          <cell r="G29">
            <v>0</v>
          </cell>
          <cell r="H29" t="str">
            <v>170.00</v>
          </cell>
          <cell r="I29">
            <v>0</v>
          </cell>
          <cell r="J29" t="str">
            <v>170.00</v>
          </cell>
          <cell r="K29">
            <v>0</v>
          </cell>
          <cell r="L29" t="str">
            <v>170.00</v>
          </cell>
          <cell r="M29">
            <v>0</v>
          </cell>
          <cell r="N29" t="str">
            <v>-</v>
          </cell>
          <cell r="O29" t="str">
            <v>-</v>
          </cell>
          <cell r="P29">
            <v>0</v>
          </cell>
          <cell r="Q29">
            <v>0</v>
          </cell>
          <cell r="R29" t="str">
            <v>170.00</v>
          </cell>
          <cell r="S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DANGFLOUR</v>
          </cell>
          <cell r="C30">
            <v>0</v>
          </cell>
          <cell r="D30" t="str">
            <v>17.50</v>
          </cell>
          <cell r="E30">
            <v>0</v>
          </cell>
          <cell r="F30" t="str">
            <v>-</v>
          </cell>
          <cell r="G30">
            <v>0</v>
          </cell>
          <cell r="H30" t="str">
            <v>17.50</v>
          </cell>
          <cell r="I30">
            <v>0</v>
          </cell>
          <cell r="J30" t="str">
            <v>17.70</v>
          </cell>
          <cell r="K30">
            <v>0</v>
          </cell>
          <cell r="L30" t="str">
            <v>17.70</v>
          </cell>
          <cell r="M30">
            <v>0</v>
          </cell>
          <cell r="N30" t="str">
            <v>-</v>
          </cell>
          <cell r="O30" t="str">
            <v>-</v>
          </cell>
          <cell r="P30">
            <v>0</v>
          </cell>
          <cell r="Q30">
            <v>0</v>
          </cell>
          <cell r="R30" t="str">
            <v>17.70</v>
          </cell>
          <cell r="S30">
            <v>0</v>
          </cell>
          <cell r="T30">
            <v>0</v>
          </cell>
          <cell r="U30" t="str">
            <v>0.20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DANGSUGAR</v>
          </cell>
          <cell r="C31">
            <v>0</v>
          </cell>
          <cell r="D31" t="str">
            <v>10.30</v>
          </cell>
          <cell r="E31">
            <v>0</v>
          </cell>
          <cell r="F31" t="str">
            <v>-</v>
          </cell>
          <cell r="G31">
            <v>0</v>
          </cell>
          <cell r="H31" t="str">
            <v>10.30</v>
          </cell>
          <cell r="I31">
            <v>0</v>
          </cell>
          <cell r="J31" t="str">
            <v>11.25</v>
          </cell>
          <cell r="K31">
            <v>0</v>
          </cell>
          <cell r="L31" t="str">
            <v>11.15</v>
          </cell>
          <cell r="M31">
            <v>0</v>
          </cell>
          <cell r="N31" t="str">
            <v>0.89</v>
          </cell>
          <cell r="O31" t="str">
            <v>-</v>
          </cell>
          <cell r="P31">
            <v>0</v>
          </cell>
          <cell r="Q31">
            <v>0</v>
          </cell>
          <cell r="R31" t="str">
            <v>11.25</v>
          </cell>
          <cell r="S31">
            <v>0</v>
          </cell>
          <cell r="T31">
            <v>0</v>
          </cell>
          <cell r="U31" t="str">
            <v>0.95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ETERNA</v>
          </cell>
          <cell r="C32">
            <v>0</v>
          </cell>
          <cell r="D32" t="str">
            <v>3.35</v>
          </cell>
          <cell r="E32">
            <v>0</v>
          </cell>
          <cell r="F32" t="str">
            <v>-</v>
          </cell>
          <cell r="G32">
            <v>0</v>
          </cell>
          <cell r="H32" t="str">
            <v>3.35</v>
          </cell>
          <cell r="I32">
            <v>0</v>
          </cell>
          <cell r="J32" t="str">
            <v>-</v>
          </cell>
          <cell r="K32">
            <v>0</v>
          </cell>
          <cell r="L32" t="str">
            <v>-</v>
          </cell>
          <cell r="M32">
            <v>0</v>
          </cell>
          <cell r="N32" t="str">
            <v>-</v>
          </cell>
          <cell r="O32" t="str">
            <v>-</v>
          </cell>
          <cell r="P32">
            <v>0</v>
          </cell>
          <cell r="Q32">
            <v>0</v>
          </cell>
          <cell r="R32" t="str">
            <v>3.35</v>
          </cell>
          <cell r="S32">
            <v>0</v>
          </cell>
          <cell r="T32">
            <v>0</v>
          </cell>
          <cell r="U32" t="str">
            <v>-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ETI</v>
          </cell>
          <cell r="C33">
            <v>0</v>
          </cell>
          <cell r="D33" t="str">
            <v>9.95</v>
          </cell>
          <cell r="E33">
            <v>0</v>
          </cell>
          <cell r="F33" t="str">
            <v>-</v>
          </cell>
          <cell r="G33">
            <v>0</v>
          </cell>
          <cell r="H33" t="str">
            <v>9.95</v>
          </cell>
          <cell r="I33">
            <v>0</v>
          </cell>
          <cell r="J33" t="str">
            <v>9.05</v>
          </cell>
          <cell r="K33">
            <v>0</v>
          </cell>
          <cell r="L33" t="str">
            <v>9.00</v>
          </cell>
          <cell r="M33">
            <v>0</v>
          </cell>
          <cell r="N33" t="str">
            <v>0.55</v>
          </cell>
          <cell r="O33" t="str">
            <v>9.05</v>
          </cell>
          <cell r="P33">
            <v>0</v>
          </cell>
          <cell r="Q33">
            <v>0</v>
          </cell>
          <cell r="R33" t="str">
            <v>9.05</v>
          </cell>
          <cell r="S33">
            <v>0</v>
          </cell>
          <cell r="T33">
            <v>0</v>
          </cell>
          <cell r="U33" t="str">
            <v>-0.90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FBNH</v>
          </cell>
          <cell r="C34">
            <v>0</v>
          </cell>
          <cell r="D34" t="str">
            <v>5.60</v>
          </cell>
          <cell r="E34">
            <v>0</v>
          </cell>
          <cell r="F34" t="str">
            <v>-</v>
          </cell>
          <cell r="G34">
            <v>0</v>
          </cell>
          <cell r="H34" t="str">
            <v>5.60</v>
          </cell>
          <cell r="I34">
            <v>0</v>
          </cell>
          <cell r="J34" t="str">
            <v>5.75</v>
          </cell>
          <cell r="K34">
            <v>0</v>
          </cell>
          <cell r="L34" t="str">
            <v>5.65</v>
          </cell>
          <cell r="M34">
            <v>0</v>
          </cell>
          <cell r="N34" t="str">
            <v>1.74</v>
          </cell>
          <cell r="O34" t="str">
            <v>5.65</v>
          </cell>
          <cell r="P34">
            <v>0</v>
          </cell>
          <cell r="Q34">
            <v>0</v>
          </cell>
          <cell r="R34" t="str">
            <v>5.65</v>
          </cell>
          <cell r="S34">
            <v>0</v>
          </cell>
          <cell r="T34">
            <v>0</v>
          </cell>
          <cell r="U34" t="str">
            <v>0.05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FCMB</v>
          </cell>
          <cell r="C35">
            <v>0</v>
          </cell>
          <cell r="D35" t="str">
            <v>1.53</v>
          </cell>
          <cell r="E35">
            <v>0</v>
          </cell>
          <cell r="F35" t="str">
            <v>-</v>
          </cell>
          <cell r="G35">
            <v>0</v>
          </cell>
          <cell r="H35" t="str">
            <v>1.53</v>
          </cell>
          <cell r="I35">
            <v>0</v>
          </cell>
          <cell r="J35" t="str">
            <v>1.60</v>
          </cell>
          <cell r="K35">
            <v>0</v>
          </cell>
          <cell r="L35" t="str">
            <v>1.54</v>
          </cell>
          <cell r="M35">
            <v>0</v>
          </cell>
          <cell r="N35" t="str">
            <v>3.75</v>
          </cell>
          <cell r="O35" t="str">
            <v>1.60</v>
          </cell>
          <cell r="P35">
            <v>0</v>
          </cell>
          <cell r="Q35">
            <v>0</v>
          </cell>
          <cell r="R35" t="str">
            <v>1.60</v>
          </cell>
          <cell r="S35">
            <v>0</v>
          </cell>
          <cell r="T35">
            <v>0</v>
          </cell>
          <cell r="U35" t="str">
            <v>0.07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FIDELITYBK</v>
          </cell>
          <cell r="C36">
            <v>0</v>
          </cell>
          <cell r="D36" t="str">
            <v>1.60</v>
          </cell>
          <cell r="E36">
            <v>0</v>
          </cell>
          <cell r="F36" t="str">
            <v>-</v>
          </cell>
          <cell r="G36">
            <v>0</v>
          </cell>
          <cell r="H36" t="str">
            <v>1.60</v>
          </cell>
          <cell r="I36">
            <v>0</v>
          </cell>
          <cell r="J36" t="str">
            <v>1.60</v>
          </cell>
          <cell r="K36">
            <v>0</v>
          </cell>
          <cell r="L36" t="str">
            <v>1.59</v>
          </cell>
          <cell r="M36">
            <v>0</v>
          </cell>
          <cell r="N36" t="str">
            <v>0.63</v>
          </cell>
          <cell r="O36" t="str">
            <v>-</v>
          </cell>
          <cell r="P36">
            <v>0</v>
          </cell>
          <cell r="Q36">
            <v>0</v>
          </cell>
          <cell r="R36" t="str">
            <v>1.60</v>
          </cell>
          <cell r="S36">
            <v>0</v>
          </cell>
          <cell r="T36">
            <v>0</v>
          </cell>
          <cell r="U36" t="str">
            <v>-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FLOURMILL</v>
          </cell>
          <cell r="C37">
            <v>0</v>
          </cell>
          <cell r="D37" t="str">
            <v>14.00</v>
          </cell>
          <cell r="E37">
            <v>0</v>
          </cell>
          <cell r="F37" t="str">
            <v>-</v>
          </cell>
          <cell r="G37">
            <v>0</v>
          </cell>
          <cell r="H37" t="str">
            <v>14.00</v>
          </cell>
          <cell r="I37">
            <v>0</v>
          </cell>
          <cell r="J37" t="str">
            <v>14.00</v>
          </cell>
          <cell r="K37">
            <v>0</v>
          </cell>
          <cell r="L37" t="str">
            <v>14.00</v>
          </cell>
          <cell r="M37">
            <v>0</v>
          </cell>
          <cell r="N37" t="str">
            <v>-</v>
          </cell>
          <cell r="O37" t="str">
            <v>-</v>
          </cell>
          <cell r="P37">
            <v>0</v>
          </cell>
          <cell r="Q37">
            <v>0</v>
          </cell>
          <cell r="R37" t="str">
            <v>14.00</v>
          </cell>
          <cell r="S37">
            <v>0</v>
          </cell>
          <cell r="T37">
            <v>0</v>
          </cell>
          <cell r="U37" t="str">
            <v>-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FO</v>
          </cell>
          <cell r="C38">
            <v>0</v>
          </cell>
          <cell r="D38" t="str">
            <v>18.50</v>
          </cell>
          <cell r="E38">
            <v>0</v>
          </cell>
          <cell r="F38" t="str">
            <v>-</v>
          </cell>
          <cell r="G38">
            <v>0</v>
          </cell>
          <cell r="H38" t="str">
            <v>18.50</v>
          </cell>
          <cell r="I38">
            <v>0</v>
          </cell>
          <cell r="J38" t="str">
            <v>18.35</v>
          </cell>
          <cell r="K38">
            <v>0</v>
          </cell>
          <cell r="L38" t="str">
            <v>18.35</v>
          </cell>
          <cell r="M38">
            <v>0</v>
          </cell>
          <cell r="N38" t="str">
            <v>-</v>
          </cell>
          <cell r="O38" t="str">
            <v>-</v>
          </cell>
          <cell r="P38">
            <v>0</v>
          </cell>
          <cell r="Q38">
            <v>0</v>
          </cell>
          <cell r="R38" t="str">
            <v>18.35</v>
          </cell>
          <cell r="S38">
            <v>0</v>
          </cell>
          <cell r="T38">
            <v>0</v>
          </cell>
          <cell r="U38" t="str">
            <v>-0.15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GLAXOSMITH</v>
          </cell>
          <cell r="C39">
            <v>0</v>
          </cell>
          <cell r="D39" t="str">
            <v>8.30</v>
          </cell>
          <cell r="E39">
            <v>0</v>
          </cell>
          <cell r="F39" t="str">
            <v>-</v>
          </cell>
          <cell r="G39">
            <v>0</v>
          </cell>
          <cell r="H39" t="str">
            <v>8.30</v>
          </cell>
          <cell r="I39">
            <v>0</v>
          </cell>
          <cell r="J39" t="str">
            <v>-</v>
          </cell>
          <cell r="K39">
            <v>0</v>
          </cell>
          <cell r="L39" t="str">
            <v>-</v>
          </cell>
          <cell r="M39">
            <v>0</v>
          </cell>
          <cell r="N39" t="str">
            <v>-</v>
          </cell>
          <cell r="O39" t="str">
            <v>-</v>
          </cell>
          <cell r="P39">
            <v>0</v>
          </cell>
          <cell r="Q39">
            <v>0</v>
          </cell>
          <cell r="R39" t="str">
            <v>8.30</v>
          </cell>
          <cell r="S39">
            <v>0</v>
          </cell>
          <cell r="T39">
            <v>0</v>
          </cell>
          <cell r="U39" t="str">
            <v>-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GUARANTY</v>
          </cell>
          <cell r="C40">
            <v>0</v>
          </cell>
          <cell r="D40" t="str">
            <v>29.20</v>
          </cell>
          <cell r="E40">
            <v>0</v>
          </cell>
          <cell r="F40" t="str">
            <v>-</v>
          </cell>
          <cell r="G40">
            <v>0</v>
          </cell>
          <cell r="H40" t="str">
            <v>29.20</v>
          </cell>
          <cell r="I40">
            <v>0</v>
          </cell>
          <cell r="J40" t="str">
            <v>29.20</v>
          </cell>
          <cell r="K40">
            <v>0</v>
          </cell>
          <cell r="L40" t="str">
            <v>29.15</v>
          </cell>
          <cell r="M40">
            <v>0</v>
          </cell>
          <cell r="N40" t="str">
            <v>0.17</v>
          </cell>
          <cell r="O40" t="str">
            <v>29.20</v>
          </cell>
          <cell r="P40">
            <v>0</v>
          </cell>
          <cell r="Q40">
            <v>0</v>
          </cell>
          <cell r="R40" t="str">
            <v>29.20</v>
          </cell>
          <cell r="S40">
            <v>0</v>
          </cell>
          <cell r="T40">
            <v>0</v>
          </cell>
          <cell r="U40" t="str">
            <v>-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GUINNESS</v>
          </cell>
          <cell r="C41">
            <v>0</v>
          </cell>
          <cell r="D41" t="str">
            <v>46.00</v>
          </cell>
          <cell r="E41">
            <v>0</v>
          </cell>
          <cell r="F41" t="str">
            <v>-</v>
          </cell>
          <cell r="G41">
            <v>0</v>
          </cell>
          <cell r="H41" t="str">
            <v>46.00</v>
          </cell>
          <cell r="I41">
            <v>0</v>
          </cell>
          <cell r="J41" t="str">
            <v>-</v>
          </cell>
          <cell r="K41">
            <v>0</v>
          </cell>
          <cell r="L41" t="str">
            <v>-</v>
          </cell>
          <cell r="M41">
            <v>0</v>
          </cell>
          <cell r="N41" t="str">
            <v>-</v>
          </cell>
          <cell r="O41" t="str">
            <v>-</v>
          </cell>
          <cell r="P41">
            <v>0</v>
          </cell>
          <cell r="Q41">
            <v>0</v>
          </cell>
          <cell r="R41" t="str">
            <v>46.00</v>
          </cell>
          <cell r="S41">
            <v>0</v>
          </cell>
          <cell r="T41">
            <v>0</v>
          </cell>
          <cell r="U41" t="str">
            <v>-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HONYFLOUR</v>
          </cell>
          <cell r="C42">
            <v>0</v>
          </cell>
          <cell r="D42" t="str">
            <v>0.92</v>
          </cell>
          <cell r="E42">
            <v>0</v>
          </cell>
          <cell r="F42" t="str">
            <v>-</v>
          </cell>
          <cell r="G42">
            <v>0</v>
          </cell>
          <cell r="H42" t="str">
            <v>0.92</v>
          </cell>
          <cell r="I42">
            <v>0</v>
          </cell>
          <cell r="J42" t="str">
            <v>-</v>
          </cell>
          <cell r="K42">
            <v>0</v>
          </cell>
          <cell r="L42" t="str">
            <v>-</v>
          </cell>
          <cell r="M42">
            <v>0</v>
          </cell>
          <cell r="N42" t="str">
            <v>-</v>
          </cell>
          <cell r="O42" t="str">
            <v>-</v>
          </cell>
          <cell r="P42">
            <v>0</v>
          </cell>
          <cell r="Q42">
            <v>0</v>
          </cell>
          <cell r="R42" t="str">
            <v>0.92</v>
          </cell>
          <cell r="S42">
            <v>0</v>
          </cell>
          <cell r="T42">
            <v>0</v>
          </cell>
          <cell r="U42" t="str">
            <v>-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IKEJAHOTEL</v>
          </cell>
          <cell r="C43">
            <v>0</v>
          </cell>
          <cell r="D43" t="str">
            <v>1.37</v>
          </cell>
          <cell r="E43">
            <v>0</v>
          </cell>
          <cell r="F43" t="str">
            <v>-</v>
          </cell>
          <cell r="G43">
            <v>0</v>
          </cell>
          <cell r="H43" t="str">
            <v>1.37</v>
          </cell>
          <cell r="I43">
            <v>0</v>
          </cell>
          <cell r="J43" t="str">
            <v>-</v>
          </cell>
          <cell r="K43">
            <v>0</v>
          </cell>
          <cell r="L43" t="str">
            <v>-</v>
          </cell>
          <cell r="M43">
            <v>0</v>
          </cell>
          <cell r="N43" t="str">
            <v>-</v>
          </cell>
          <cell r="O43" t="str">
            <v>-</v>
          </cell>
          <cell r="P43">
            <v>0</v>
          </cell>
          <cell r="Q43">
            <v>0</v>
          </cell>
          <cell r="R43" t="str">
            <v>1.37</v>
          </cell>
          <cell r="S43">
            <v>0</v>
          </cell>
          <cell r="T43">
            <v>0</v>
          </cell>
          <cell r="U43" t="str">
            <v>-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INTBREW</v>
          </cell>
          <cell r="C44">
            <v>0</v>
          </cell>
          <cell r="D44" t="str">
            <v>17.00</v>
          </cell>
          <cell r="E44">
            <v>0</v>
          </cell>
          <cell r="F44" t="str">
            <v>-</v>
          </cell>
          <cell r="G44">
            <v>0</v>
          </cell>
          <cell r="H44" t="str">
            <v>17.00</v>
          </cell>
          <cell r="I44">
            <v>0</v>
          </cell>
          <cell r="J44" t="str">
            <v>15.30</v>
          </cell>
          <cell r="K44">
            <v>0</v>
          </cell>
          <cell r="L44" t="str">
            <v>15.30</v>
          </cell>
          <cell r="M44">
            <v>0</v>
          </cell>
          <cell r="N44" t="str">
            <v>-</v>
          </cell>
          <cell r="O44" t="str">
            <v>-</v>
          </cell>
          <cell r="P44">
            <v>0</v>
          </cell>
          <cell r="Q44">
            <v>0</v>
          </cell>
          <cell r="R44" t="str">
            <v>15.30</v>
          </cell>
          <cell r="S44">
            <v>0</v>
          </cell>
          <cell r="T44">
            <v>0</v>
          </cell>
          <cell r="U44" t="str">
            <v>-1.70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JAIZBANK</v>
          </cell>
          <cell r="C45">
            <v>0</v>
          </cell>
          <cell r="D45" t="str">
            <v>0.44</v>
          </cell>
          <cell r="E45">
            <v>0</v>
          </cell>
          <cell r="F45" t="str">
            <v>-</v>
          </cell>
          <cell r="G45">
            <v>0</v>
          </cell>
          <cell r="H45" t="str">
            <v>0.44</v>
          </cell>
          <cell r="I45">
            <v>0</v>
          </cell>
          <cell r="J45" t="str">
            <v>-</v>
          </cell>
          <cell r="K45">
            <v>0</v>
          </cell>
          <cell r="L45" t="str">
            <v>-</v>
          </cell>
          <cell r="M45">
            <v>0</v>
          </cell>
          <cell r="N45" t="str">
            <v>-</v>
          </cell>
          <cell r="O45" t="str">
            <v>-</v>
          </cell>
          <cell r="P45">
            <v>0</v>
          </cell>
          <cell r="Q45">
            <v>0</v>
          </cell>
          <cell r="R45" t="str">
            <v>0.44</v>
          </cell>
          <cell r="S45">
            <v>0</v>
          </cell>
          <cell r="T45">
            <v>0</v>
          </cell>
          <cell r="U45" t="str">
            <v>-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JAPAULOIL</v>
          </cell>
          <cell r="C46">
            <v>0</v>
          </cell>
          <cell r="D46" t="str">
            <v>0.21</v>
          </cell>
          <cell r="E46">
            <v>0</v>
          </cell>
          <cell r="F46" t="str">
            <v>-</v>
          </cell>
          <cell r="G46">
            <v>0</v>
          </cell>
          <cell r="H46" t="str">
            <v>0.21</v>
          </cell>
          <cell r="I46">
            <v>0</v>
          </cell>
          <cell r="J46" t="str">
            <v>0.22</v>
          </cell>
          <cell r="K46">
            <v>0</v>
          </cell>
          <cell r="L46" t="str">
            <v>0.22</v>
          </cell>
          <cell r="M46">
            <v>0</v>
          </cell>
          <cell r="N46" t="str">
            <v>-</v>
          </cell>
          <cell r="O46" t="str">
            <v>-</v>
          </cell>
          <cell r="P46">
            <v>0</v>
          </cell>
          <cell r="Q46">
            <v>0</v>
          </cell>
          <cell r="R46" t="str">
            <v>0.22</v>
          </cell>
          <cell r="S46">
            <v>0</v>
          </cell>
          <cell r="T46">
            <v>0</v>
          </cell>
          <cell r="U46" t="str">
            <v>0.01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JBERGER</v>
          </cell>
          <cell r="C47">
            <v>0</v>
          </cell>
          <cell r="D47" t="str">
            <v>18.00</v>
          </cell>
          <cell r="E47">
            <v>0</v>
          </cell>
          <cell r="F47" t="str">
            <v>-</v>
          </cell>
          <cell r="G47">
            <v>0</v>
          </cell>
          <cell r="H47" t="str">
            <v>18.00</v>
          </cell>
          <cell r="I47">
            <v>0</v>
          </cell>
          <cell r="J47" t="str">
            <v>-</v>
          </cell>
          <cell r="K47">
            <v>0</v>
          </cell>
          <cell r="L47" t="str">
            <v>-</v>
          </cell>
          <cell r="M47">
            <v>0</v>
          </cell>
          <cell r="N47" t="str">
            <v>-</v>
          </cell>
          <cell r="O47" t="str">
            <v>-</v>
          </cell>
          <cell r="P47">
            <v>0</v>
          </cell>
          <cell r="Q47">
            <v>0</v>
          </cell>
          <cell r="R47" t="str">
            <v>18.00</v>
          </cell>
          <cell r="S47">
            <v>0</v>
          </cell>
          <cell r="T47">
            <v>0</v>
          </cell>
          <cell r="U47" t="str">
            <v>-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JOHNHOLT</v>
          </cell>
          <cell r="C48">
            <v>0</v>
          </cell>
          <cell r="D48" t="str">
            <v>0.46</v>
          </cell>
          <cell r="E48">
            <v>0</v>
          </cell>
          <cell r="F48" t="str">
            <v>-</v>
          </cell>
          <cell r="G48">
            <v>0</v>
          </cell>
          <cell r="H48" t="str">
            <v>0.46</v>
          </cell>
          <cell r="I48">
            <v>0</v>
          </cell>
          <cell r="J48" t="str">
            <v>-</v>
          </cell>
          <cell r="K48">
            <v>0</v>
          </cell>
          <cell r="L48" t="str">
            <v>-</v>
          </cell>
          <cell r="M48">
            <v>0</v>
          </cell>
          <cell r="N48" t="str">
            <v>-</v>
          </cell>
          <cell r="O48" t="str">
            <v>-</v>
          </cell>
          <cell r="P48">
            <v>0</v>
          </cell>
          <cell r="Q48">
            <v>0</v>
          </cell>
          <cell r="R48" t="str">
            <v>0.46</v>
          </cell>
          <cell r="S48">
            <v>0</v>
          </cell>
          <cell r="T48">
            <v>0</v>
          </cell>
          <cell r="U48" t="str">
            <v>-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LASACO</v>
          </cell>
          <cell r="C49">
            <v>0</v>
          </cell>
          <cell r="D49" t="str">
            <v>0.35</v>
          </cell>
          <cell r="E49">
            <v>0</v>
          </cell>
          <cell r="F49" t="str">
            <v>-</v>
          </cell>
          <cell r="G49">
            <v>0</v>
          </cell>
          <cell r="H49" t="str">
            <v>0.35</v>
          </cell>
          <cell r="I49">
            <v>0</v>
          </cell>
          <cell r="J49" t="str">
            <v>0.34</v>
          </cell>
          <cell r="K49">
            <v>0</v>
          </cell>
          <cell r="L49" t="str">
            <v>0.33</v>
          </cell>
          <cell r="M49">
            <v>0</v>
          </cell>
          <cell r="N49" t="str">
            <v>2.94</v>
          </cell>
          <cell r="O49" t="str">
            <v>-</v>
          </cell>
          <cell r="P49">
            <v>0</v>
          </cell>
          <cell r="Q49">
            <v>0</v>
          </cell>
          <cell r="R49" t="str">
            <v>0.34</v>
          </cell>
          <cell r="S49">
            <v>0</v>
          </cell>
          <cell r="T49">
            <v>0</v>
          </cell>
          <cell r="U49" t="str">
            <v>-0.01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LAWUNION</v>
          </cell>
          <cell r="C50">
            <v>0</v>
          </cell>
          <cell r="D50" t="str">
            <v>0.48</v>
          </cell>
          <cell r="E50">
            <v>0</v>
          </cell>
          <cell r="F50" t="str">
            <v>-</v>
          </cell>
          <cell r="G50">
            <v>0</v>
          </cell>
          <cell r="H50" t="str">
            <v>0.48</v>
          </cell>
          <cell r="I50">
            <v>0</v>
          </cell>
          <cell r="J50" t="str">
            <v>-</v>
          </cell>
          <cell r="K50">
            <v>0</v>
          </cell>
          <cell r="L50" t="str">
            <v>-</v>
          </cell>
          <cell r="M50">
            <v>0</v>
          </cell>
          <cell r="N50" t="str">
            <v>-</v>
          </cell>
          <cell r="O50" t="str">
            <v>-</v>
          </cell>
          <cell r="P50">
            <v>0</v>
          </cell>
          <cell r="Q50">
            <v>0</v>
          </cell>
          <cell r="R50" t="str">
            <v>0.48</v>
          </cell>
          <cell r="S50">
            <v>0</v>
          </cell>
          <cell r="T50">
            <v>0</v>
          </cell>
          <cell r="U50" t="str">
            <v>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LEARNAFRCA</v>
          </cell>
          <cell r="C51">
            <v>0</v>
          </cell>
          <cell r="D51" t="str">
            <v>1.40</v>
          </cell>
          <cell r="E51">
            <v>0</v>
          </cell>
          <cell r="F51" t="str">
            <v>-</v>
          </cell>
          <cell r="G51">
            <v>0</v>
          </cell>
          <cell r="H51" t="str">
            <v>1.40</v>
          </cell>
          <cell r="I51">
            <v>0</v>
          </cell>
          <cell r="J51" t="str">
            <v>-</v>
          </cell>
          <cell r="K51">
            <v>0</v>
          </cell>
          <cell r="L51" t="str">
            <v>-</v>
          </cell>
          <cell r="M51">
            <v>0</v>
          </cell>
          <cell r="N51" t="str">
            <v>-</v>
          </cell>
          <cell r="O51" t="str">
            <v>-</v>
          </cell>
          <cell r="P51">
            <v>0</v>
          </cell>
          <cell r="Q51">
            <v>0</v>
          </cell>
          <cell r="R51" t="str">
            <v>1.40</v>
          </cell>
          <cell r="S51">
            <v>0</v>
          </cell>
          <cell r="T51">
            <v>0</v>
          </cell>
          <cell r="U51" t="str">
            <v>-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LIVESTOCK</v>
          </cell>
          <cell r="C52">
            <v>0</v>
          </cell>
          <cell r="D52" t="str">
            <v>0.48</v>
          </cell>
          <cell r="E52">
            <v>0</v>
          </cell>
          <cell r="F52" t="str">
            <v>-</v>
          </cell>
          <cell r="G52">
            <v>0</v>
          </cell>
          <cell r="H52" t="str">
            <v>0.48</v>
          </cell>
          <cell r="I52">
            <v>0</v>
          </cell>
          <cell r="J52" t="str">
            <v>-</v>
          </cell>
          <cell r="K52">
            <v>0</v>
          </cell>
          <cell r="L52" t="str">
            <v>-</v>
          </cell>
          <cell r="M52">
            <v>0</v>
          </cell>
          <cell r="N52" t="str">
            <v>-</v>
          </cell>
          <cell r="O52" t="str">
            <v>-</v>
          </cell>
          <cell r="P52">
            <v>0</v>
          </cell>
          <cell r="Q52">
            <v>0</v>
          </cell>
          <cell r="R52" t="str">
            <v>0.48</v>
          </cell>
          <cell r="S52">
            <v>0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MANSARD</v>
          </cell>
          <cell r="C53">
            <v>0</v>
          </cell>
          <cell r="D53" t="str">
            <v>1.65</v>
          </cell>
          <cell r="E53">
            <v>0</v>
          </cell>
          <cell r="F53" t="str">
            <v>-</v>
          </cell>
          <cell r="G53">
            <v>0</v>
          </cell>
          <cell r="H53" t="str">
            <v>1.65</v>
          </cell>
          <cell r="I53">
            <v>0</v>
          </cell>
          <cell r="J53" t="str">
            <v>-</v>
          </cell>
          <cell r="K53">
            <v>0</v>
          </cell>
          <cell r="L53" t="str">
            <v>-</v>
          </cell>
          <cell r="M53">
            <v>0</v>
          </cell>
          <cell r="N53" t="str">
            <v>-</v>
          </cell>
          <cell r="O53" t="str">
            <v>-</v>
          </cell>
          <cell r="P53">
            <v>0</v>
          </cell>
          <cell r="Q53">
            <v>0</v>
          </cell>
          <cell r="R53" t="str">
            <v>1.65</v>
          </cell>
          <cell r="S53">
            <v>0</v>
          </cell>
          <cell r="T53">
            <v>0</v>
          </cell>
          <cell r="U53" t="str">
            <v>-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MAYBAKER</v>
          </cell>
          <cell r="C54">
            <v>0</v>
          </cell>
          <cell r="D54" t="str">
            <v>2.40</v>
          </cell>
          <cell r="E54">
            <v>0</v>
          </cell>
          <cell r="F54" t="str">
            <v>-</v>
          </cell>
          <cell r="G54">
            <v>0</v>
          </cell>
          <cell r="H54" t="str">
            <v>2.40</v>
          </cell>
          <cell r="I54">
            <v>0</v>
          </cell>
          <cell r="J54" t="str">
            <v>-</v>
          </cell>
          <cell r="K54">
            <v>0</v>
          </cell>
          <cell r="L54" t="str">
            <v>-</v>
          </cell>
          <cell r="M54">
            <v>0</v>
          </cell>
          <cell r="N54" t="str">
            <v>-</v>
          </cell>
          <cell r="O54" t="str">
            <v>-</v>
          </cell>
          <cell r="P54">
            <v>0</v>
          </cell>
          <cell r="Q54">
            <v>0</v>
          </cell>
          <cell r="R54" t="str">
            <v>2.40</v>
          </cell>
          <cell r="S54">
            <v>0</v>
          </cell>
          <cell r="T54">
            <v>0</v>
          </cell>
          <cell r="U54" t="str">
            <v>-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MBENEFIT</v>
          </cell>
          <cell r="C55">
            <v>0</v>
          </cell>
          <cell r="D55" t="str">
            <v>0.21</v>
          </cell>
          <cell r="E55">
            <v>0</v>
          </cell>
          <cell r="F55" t="str">
            <v>-</v>
          </cell>
          <cell r="G55">
            <v>0</v>
          </cell>
          <cell r="H55" t="str">
            <v>0.21</v>
          </cell>
          <cell r="I55">
            <v>0</v>
          </cell>
          <cell r="J55" t="str">
            <v>0.22</v>
          </cell>
          <cell r="K55">
            <v>0</v>
          </cell>
          <cell r="L55" t="str">
            <v>0.20</v>
          </cell>
          <cell r="M55">
            <v>0</v>
          </cell>
          <cell r="N55" t="str">
            <v>9.09</v>
          </cell>
          <cell r="O55" t="str">
            <v>-</v>
          </cell>
          <cell r="P55">
            <v>0</v>
          </cell>
          <cell r="Q55">
            <v>0</v>
          </cell>
          <cell r="R55" t="str">
            <v>0.20</v>
          </cell>
          <cell r="S55">
            <v>0</v>
          </cell>
          <cell r="T55">
            <v>0</v>
          </cell>
          <cell r="U55" t="str">
            <v>-0.01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MOBIL</v>
          </cell>
          <cell r="C56">
            <v>0</v>
          </cell>
          <cell r="D56" t="str">
            <v>158.00</v>
          </cell>
          <cell r="E56">
            <v>0</v>
          </cell>
          <cell r="F56" t="str">
            <v>-</v>
          </cell>
          <cell r="G56">
            <v>0</v>
          </cell>
          <cell r="H56" t="str">
            <v>158.00</v>
          </cell>
          <cell r="I56">
            <v>0</v>
          </cell>
          <cell r="J56" t="str">
            <v>-</v>
          </cell>
          <cell r="K56">
            <v>0</v>
          </cell>
          <cell r="L56" t="str">
            <v>-</v>
          </cell>
          <cell r="M56">
            <v>0</v>
          </cell>
          <cell r="N56" t="str">
            <v>-</v>
          </cell>
          <cell r="O56" t="str">
            <v>-</v>
          </cell>
          <cell r="P56">
            <v>0</v>
          </cell>
          <cell r="Q56">
            <v>0</v>
          </cell>
          <cell r="R56" t="str">
            <v>158.00</v>
          </cell>
          <cell r="S56">
            <v>0</v>
          </cell>
          <cell r="T56">
            <v>0</v>
          </cell>
          <cell r="U56" t="str">
            <v>-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MRS</v>
          </cell>
          <cell r="C57">
            <v>0</v>
          </cell>
          <cell r="D57" t="str">
            <v>20.85</v>
          </cell>
          <cell r="E57">
            <v>0</v>
          </cell>
          <cell r="F57" t="str">
            <v>-</v>
          </cell>
          <cell r="G57">
            <v>0</v>
          </cell>
          <cell r="H57" t="str">
            <v>20.85</v>
          </cell>
          <cell r="I57">
            <v>0</v>
          </cell>
          <cell r="J57" t="str">
            <v>-</v>
          </cell>
          <cell r="K57">
            <v>0</v>
          </cell>
          <cell r="L57" t="str">
            <v>-</v>
          </cell>
          <cell r="M57">
            <v>0</v>
          </cell>
          <cell r="N57" t="str">
            <v>-</v>
          </cell>
          <cell r="O57" t="str">
            <v>-</v>
          </cell>
          <cell r="P57">
            <v>0</v>
          </cell>
          <cell r="Q57">
            <v>0</v>
          </cell>
          <cell r="R57" t="str">
            <v>20.85</v>
          </cell>
          <cell r="S57">
            <v>0</v>
          </cell>
          <cell r="T57">
            <v>0</v>
          </cell>
          <cell r="U57" t="str">
            <v>-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MTNN</v>
          </cell>
          <cell r="C58">
            <v>0</v>
          </cell>
          <cell r="D58" t="str">
            <v>128.00</v>
          </cell>
          <cell r="E58">
            <v>0</v>
          </cell>
          <cell r="F58" t="str">
            <v>-</v>
          </cell>
          <cell r="G58">
            <v>0</v>
          </cell>
          <cell r="H58" t="str">
            <v>128.00</v>
          </cell>
          <cell r="I58">
            <v>0</v>
          </cell>
          <cell r="J58" t="str">
            <v>128.00</v>
          </cell>
          <cell r="K58">
            <v>0</v>
          </cell>
          <cell r="L58" t="str">
            <v>127.00</v>
          </cell>
          <cell r="M58">
            <v>0</v>
          </cell>
          <cell r="N58" t="str">
            <v>0.78</v>
          </cell>
          <cell r="O58" t="str">
            <v>127.00</v>
          </cell>
          <cell r="P58">
            <v>0</v>
          </cell>
          <cell r="Q58">
            <v>0</v>
          </cell>
          <cell r="R58" t="str">
            <v>127.00</v>
          </cell>
          <cell r="S58">
            <v>0</v>
          </cell>
          <cell r="T58">
            <v>0</v>
          </cell>
          <cell r="U58" t="str">
            <v>-1.00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MULTIVERSE</v>
          </cell>
          <cell r="C59">
            <v>0</v>
          </cell>
          <cell r="D59" t="str">
            <v>0.20</v>
          </cell>
          <cell r="E59">
            <v>0</v>
          </cell>
          <cell r="F59" t="str">
            <v>-</v>
          </cell>
          <cell r="G59">
            <v>0</v>
          </cell>
          <cell r="H59" t="str">
            <v>0.20</v>
          </cell>
          <cell r="I59">
            <v>0</v>
          </cell>
          <cell r="J59" t="str">
            <v>-</v>
          </cell>
          <cell r="K59">
            <v>0</v>
          </cell>
          <cell r="L59" t="str">
            <v>-</v>
          </cell>
          <cell r="M59">
            <v>0</v>
          </cell>
          <cell r="N59" t="str">
            <v>-</v>
          </cell>
          <cell r="O59" t="str">
            <v>-</v>
          </cell>
          <cell r="P59">
            <v>0</v>
          </cell>
          <cell r="Q59">
            <v>0</v>
          </cell>
          <cell r="R59" t="str">
            <v>0.20</v>
          </cell>
          <cell r="S59">
            <v>0</v>
          </cell>
          <cell r="T59">
            <v>0</v>
          </cell>
          <cell r="U59" t="str">
            <v>-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NAHCO</v>
          </cell>
          <cell r="C60">
            <v>0</v>
          </cell>
          <cell r="D60" t="str">
            <v>2.35</v>
          </cell>
          <cell r="E60">
            <v>0</v>
          </cell>
          <cell r="F60" t="str">
            <v>-</v>
          </cell>
          <cell r="G60">
            <v>0</v>
          </cell>
          <cell r="H60" t="str">
            <v>2.35</v>
          </cell>
          <cell r="I60">
            <v>0</v>
          </cell>
          <cell r="J60" t="str">
            <v>-</v>
          </cell>
          <cell r="K60">
            <v>0</v>
          </cell>
          <cell r="L60" t="str">
            <v>-</v>
          </cell>
          <cell r="M60">
            <v>0</v>
          </cell>
          <cell r="N60" t="str">
            <v>-</v>
          </cell>
          <cell r="O60" t="str">
            <v>-</v>
          </cell>
          <cell r="P60">
            <v>0</v>
          </cell>
          <cell r="Q60">
            <v>0</v>
          </cell>
          <cell r="R60" t="str">
            <v>2.35</v>
          </cell>
          <cell r="S60">
            <v>0</v>
          </cell>
          <cell r="T60">
            <v>0</v>
          </cell>
          <cell r="U60" t="str">
            <v>-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NASCON</v>
          </cell>
          <cell r="C61">
            <v>0</v>
          </cell>
          <cell r="D61" t="str">
            <v>15.00</v>
          </cell>
          <cell r="E61">
            <v>0</v>
          </cell>
          <cell r="F61" t="str">
            <v>-</v>
          </cell>
          <cell r="G61">
            <v>0</v>
          </cell>
          <cell r="H61" t="str">
            <v>15.00</v>
          </cell>
          <cell r="I61">
            <v>0</v>
          </cell>
          <cell r="J61" t="str">
            <v>-</v>
          </cell>
          <cell r="K61">
            <v>0</v>
          </cell>
          <cell r="L61" t="str">
            <v>-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 t="str">
            <v>15.00</v>
          </cell>
          <cell r="S61">
            <v>0</v>
          </cell>
          <cell r="T61">
            <v>0</v>
          </cell>
          <cell r="U61" t="str">
            <v>-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NB</v>
          </cell>
          <cell r="C62">
            <v>0</v>
          </cell>
          <cell r="D62" t="str">
            <v>59.00</v>
          </cell>
          <cell r="E62">
            <v>0</v>
          </cell>
          <cell r="F62" t="str">
            <v>-</v>
          </cell>
          <cell r="G62">
            <v>0</v>
          </cell>
          <cell r="H62" t="str">
            <v>59.00</v>
          </cell>
          <cell r="I62">
            <v>0</v>
          </cell>
          <cell r="J62" t="str">
            <v>58.00</v>
          </cell>
          <cell r="K62">
            <v>0</v>
          </cell>
          <cell r="L62" t="str">
            <v>58.00</v>
          </cell>
          <cell r="M62">
            <v>0</v>
          </cell>
          <cell r="N62" t="str">
            <v>-</v>
          </cell>
          <cell r="O62" t="str">
            <v>-</v>
          </cell>
          <cell r="P62">
            <v>0</v>
          </cell>
          <cell r="Q62">
            <v>0</v>
          </cell>
          <cell r="R62" t="str">
            <v>58.00</v>
          </cell>
          <cell r="S62">
            <v>0</v>
          </cell>
          <cell r="T62">
            <v>0</v>
          </cell>
          <cell r="U62" t="str">
            <v>-1.00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NEM</v>
          </cell>
          <cell r="C63">
            <v>0</v>
          </cell>
          <cell r="D63" t="str">
            <v>2.29</v>
          </cell>
          <cell r="E63">
            <v>0</v>
          </cell>
          <cell r="F63" t="str">
            <v>-</v>
          </cell>
          <cell r="G63">
            <v>0</v>
          </cell>
          <cell r="H63" t="str">
            <v>2.29</v>
          </cell>
          <cell r="I63">
            <v>0</v>
          </cell>
          <cell r="J63" t="str">
            <v>2.10</v>
          </cell>
          <cell r="K63">
            <v>0</v>
          </cell>
          <cell r="L63" t="str">
            <v>2.08</v>
          </cell>
          <cell r="M63">
            <v>0</v>
          </cell>
          <cell r="N63" t="str">
            <v>0.95</v>
          </cell>
          <cell r="O63" t="str">
            <v>-</v>
          </cell>
          <cell r="P63">
            <v>0</v>
          </cell>
          <cell r="Q63">
            <v>0</v>
          </cell>
          <cell r="R63" t="str">
            <v>2.08</v>
          </cell>
          <cell r="S63">
            <v>0</v>
          </cell>
          <cell r="T63">
            <v>0</v>
          </cell>
          <cell r="U63" t="str">
            <v>-0.21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NESTLE</v>
          </cell>
          <cell r="C64">
            <v>0</v>
          </cell>
          <cell r="D64" t="str">
            <v>1,245.00</v>
          </cell>
          <cell r="E64">
            <v>0</v>
          </cell>
          <cell r="F64" t="str">
            <v>-</v>
          </cell>
          <cell r="G64">
            <v>0</v>
          </cell>
          <cell r="H64" t="str">
            <v>1,245.00</v>
          </cell>
          <cell r="I64">
            <v>0</v>
          </cell>
          <cell r="J64" t="str">
            <v>1,250.00</v>
          </cell>
          <cell r="K64">
            <v>0</v>
          </cell>
          <cell r="L64" t="str">
            <v>1,250.00</v>
          </cell>
          <cell r="M64">
            <v>0</v>
          </cell>
          <cell r="N64" t="str">
            <v>-</v>
          </cell>
          <cell r="O64" t="str">
            <v>-</v>
          </cell>
          <cell r="P64">
            <v>0</v>
          </cell>
          <cell r="Q64">
            <v>0</v>
          </cell>
          <cell r="R64" t="str">
            <v>1,250.00</v>
          </cell>
          <cell r="S64">
            <v>0</v>
          </cell>
          <cell r="T64">
            <v>0</v>
          </cell>
          <cell r="U64" t="str">
            <v>5.00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NNFM</v>
          </cell>
          <cell r="C65">
            <v>0</v>
          </cell>
          <cell r="D65" t="str">
            <v>4.30</v>
          </cell>
          <cell r="E65">
            <v>0</v>
          </cell>
          <cell r="F65" t="str">
            <v>-</v>
          </cell>
          <cell r="G65">
            <v>0</v>
          </cell>
          <cell r="H65" t="str">
            <v>4.30</v>
          </cell>
          <cell r="I65">
            <v>0</v>
          </cell>
          <cell r="J65" t="str">
            <v>-</v>
          </cell>
          <cell r="K65">
            <v>0</v>
          </cell>
          <cell r="L65" t="str">
            <v>-</v>
          </cell>
          <cell r="M65">
            <v>0</v>
          </cell>
          <cell r="N65" t="str">
            <v>-</v>
          </cell>
          <cell r="O65" t="str">
            <v>-</v>
          </cell>
          <cell r="P65">
            <v>0</v>
          </cell>
          <cell r="Q65">
            <v>0</v>
          </cell>
          <cell r="R65" t="str">
            <v>4.30</v>
          </cell>
          <cell r="S65">
            <v>0</v>
          </cell>
          <cell r="T65">
            <v>0</v>
          </cell>
          <cell r="U65" t="str">
            <v>-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NPFMCRFBK</v>
          </cell>
          <cell r="C66">
            <v>0</v>
          </cell>
          <cell r="D66" t="str">
            <v>1.13</v>
          </cell>
          <cell r="E66">
            <v>0</v>
          </cell>
          <cell r="F66" t="str">
            <v>-</v>
          </cell>
          <cell r="G66">
            <v>0</v>
          </cell>
          <cell r="H66" t="str">
            <v>1.13</v>
          </cell>
          <cell r="I66">
            <v>0</v>
          </cell>
          <cell r="J66" t="str">
            <v>-</v>
          </cell>
          <cell r="K66">
            <v>0</v>
          </cell>
          <cell r="L66" t="str">
            <v>-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 t="str">
            <v>1.13</v>
          </cell>
          <cell r="S66">
            <v>0</v>
          </cell>
          <cell r="T66">
            <v>0</v>
          </cell>
          <cell r="U66" t="str">
            <v>-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OANDO</v>
          </cell>
          <cell r="C67">
            <v>0</v>
          </cell>
          <cell r="D67" t="str">
            <v>4.00</v>
          </cell>
          <cell r="E67">
            <v>0</v>
          </cell>
          <cell r="F67" t="str">
            <v>-</v>
          </cell>
          <cell r="G67">
            <v>0</v>
          </cell>
          <cell r="H67" t="str">
            <v>4.00</v>
          </cell>
          <cell r="I67">
            <v>0</v>
          </cell>
          <cell r="J67" t="str">
            <v>4.00</v>
          </cell>
          <cell r="K67">
            <v>0</v>
          </cell>
          <cell r="L67" t="str">
            <v>3.90</v>
          </cell>
          <cell r="M67">
            <v>0</v>
          </cell>
          <cell r="N67" t="str">
            <v>2.50</v>
          </cell>
          <cell r="O67" t="str">
            <v>4.00</v>
          </cell>
          <cell r="P67">
            <v>0</v>
          </cell>
          <cell r="Q67">
            <v>0</v>
          </cell>
          <cell r="R67" t="str">
            <v>4.00</v>
          </cell>
          <cell r="S67">
            <v>0</v>
          </cell>
          <cell r="T67">
            <v>0</v>
          </cell>
          <cell r="U67" t="str">
            <v>-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OKOMUOIL</v>
          </cell>
          <cell r="C68">
            <v>0</v>
          </cell>
          <cell r="D68" t="str">
            <v>55.80</v>
          </cell>
          <cell r="E68">
            <v>0</v>
          </cell>
          <cell r="F68" t="str">
            <v>-</v>
          </cell>
          <cell r="G68">
            <v>0</v>
          </cell>
          <cell r="H68" t="str">
            <v>55.80</v>
          </cell>
          <cell r="I68">
            <v>0</v>
          </cell>
          <cell r="J68" t="str">
            <v>-</v>
          </cell>
          <cell r="K68">
            <v>0</v>
          </cell>
          <cell r="L68" t="str">
            <v>-</v>
          </cell>
          <cell r="M68">
            <v>0</v>
          </cell>
          <cell r="N68" t="str">
            <v>-</v>
          </cell>
          <cell r="O68" t="str">
            <v>-</v>
          </cell>
          <cell r="P68">
            <v>0</v>
          </cell>
          <cell r="Q68">
            <v>0</v>
          </cell>
          <cell r="R68" t="str">
            <v>55.80</v>
          </cell>
          <cell r="S68">
            <v>0</v>
          </cell>
          <cell r="T68">
            <v>0</v>
          </cell>
          <cell r="U68" t="str">
            <v>-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PREMPAINTS</v>
          </cell>
          <cell r="C69">
            <v>0</v>
          </cell>
          <cell r="D69" t="str">
            <v>9.40</v>
          </cell>
          <cell r="E69">
            <v>0</v>
          </cell>
          <cell r="F69" t="str">
            <v>-</v>
          </cell>
          <cell r="G69">
            <v>0</v>
          </cell>
          <cell r="H69" t="str">
            <v>9.40</v>
          </cell>
          <cell r="I69">
            <v>0</v>
          </cell>
          <cell r="J69" t="str">
            <v>-</v>
          </cell>
          <cell r="K69">
            <v>0</v>
          </cell>
          <cell r="L69" t="str">
            <v>-</v>
          </cell>
          <cell r="M69">
            <v>0</v>
          </cell>
          <cell r="N69" t="str">
            <v>-</v>
          </cell>
          <cell r="O69" t="str">
            <v>-</v>
          </cell>
          <cell r="P69">
            <v>0</v>
          </cell>
          <cell r="Q69">
            <v>0</v>
          </cell>
          <cell r="R69" t="str">
            <v>9.40</v>
          </cell>
          <cell r="S69">
            <v>0</v>
          </cell>
          <cell r="T69">
            <v>0</v>
          </cell>
          <cell r="U69" t="str">
            <v>-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PRESCO</v>
          </cell>
          <cell r="C70">
            <v>0</v>
          </cell>
          <cell r="D70" t="str">
            <v>44.80</v>
          </cell>
          <cell r="E70">
            <v>0</v>
          </cell>
          <cell r="F70" t="str">
            <v>-</v>
          </cell>
          <cell r="G70">
            <v>0</v>
          </cell>
          <cell r="H70" t="str">
            <v>44.80</v>
          </cell>
          <cell r="I70">
            <v>0</v>
          </cell>
          <cell r="J70" t="str">
            <v>-</v>
          </cell>
          <cell r="K70">
            <v>0</v>
          </cell>
          <cell r="L70" t="str">
            <v>-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 t="str">
            <v>44.80</v>
          </cell>
          <cell r="S70">
            <v>0</v>
          </cell>
          <cell r="T70">
            <v>0</v>
          </cell>
          <cell r="U70" t="str">
            <v>-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PRESTIGE</v>
          </cell>
          <cell r="C71">
            <v>0</v>
          </cell>
          <cell r="D71" t="str">
            <v>0.48</v>
          </cell>
          <cell r="E71">
            <v>0</v>
          </cell>
          <cell r="F71" t="str">
            <v>-</v>
          </cell>
          <cell r="G71">
            <v>0</v>
          </cell>
          <cell r="H71" t="str">
            <v>0.48</v>
          </cell>
          <cell r="I71">
            <v>0</v>
          </cell>
          <cell r="J71" t="str">
            <v>-</v>
          </cell>
          <cell r="K71">
            <v>0</v>
          </cell>
          <cell r="L71" t="str">
            <v>-</v>
          </cell>
          <cell r="M71">
            <v>0</v>
          </cell>
          <cell r="N71" t="str">
            <v>-</v>
          </cell>
          <cell r="O71" t="str">
            <v>-</v>
          </cell>
          <cell r="P71">
            <v>0</v>
          </cell>
          <cell r="Q71">
            <v>0</v>
          </cell>
          <cell r="R71" t="str">
            <v>0.48</v>
          </cell>
          <cell r="S71">
            <v>0</v>
          </cell>
          <cell r="T71">
            <v>0</v>
          </cell>
          <cell r="U71" t="str">
            <v>-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PZ</v>
          </cell>
          <cell r="C72">
            <v>0</v>
          </cell>
          <cell r="D72" t="str">
            <v>6.20</v>
          </cell>
          <cell r="E72">
            <v>0</v>
          </cell>
          <cell r="F72" t="str">
            <v>-</v>
          </cell>
          <cell r="G72">
            <v>0</v>
          </cell>
          <cell r="H72" t="str">
            <v>6.20</v>
          </cell>
          <cell r="I72">
            <v>0</v>
          </cell>
          <cell r="J72" t="str">
            <v>6.00</v>
          </cell>
          <cell r="K72">
            <v>0</v>
          </cell>
          <cell r="L72" t="str">
            <v>6.00</v>
          </cell>
          <cell r="M72">
            <v>0</v>
          </cell>
          <cell r="N72" t="str">
            <v>-</v>
          </cell>
          <cell r="O72" t="str">
            <v>6.00</v>
          </cell>
          <cell r="P72">
            <v>0</v>
          </cell>
          <cell r="Q72">
            <v>0</v>
          </cell>
          <cell r="R72" t="str">
            <v>6.00</v>
          </cell>
          <cell r="S72">
            <v>0</v>
          </cell>
          <cell r="T72">
            <v>0</v>
          </cell>
          <cell r="U72" t="str">
            <v>-0.20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REDSTAREX</v>
          </cell>
          <cell r="C73">
            <v>0</v>
          </cell>
          <cell r="D73" t="str">
            <v>5.28</v>
          </cell>
          <cell r="E73">
            <v>0</v>
          </cell>
          <cell r="F73" t="str">
            <v>-</v>
          </cell>
          <cell r="G73">
            <v>0</v>
          </cell>
          <cell r="H73" t="str">
            <v>5.28</v>
          </cell>
          <cell r="I73">
            <v>0</v>
          </cell>
          <cell r="J73" t="str">
            <v>-</v>
          </cell>
          <cell r="K73">
            <v>0</v>
          </cell>
          <cell r="L73" t="str">
            <v>-</v>
          </cell>
          <cell r="M73">
            <v>0</v>
          </cell>
          <cell r="N73" t="str">
            <v>-</v>
          </cell>
          <cell r="O73" t="str">
            <v>-</v>
          </cell>
          <cell r="P73">
            <v>0</v>
          </cell>
          <cell r="Q73">
            <v>0</v>
          </cell>
          <cell r="R73" t="str">
            <v>5.28</v>
          </cell>
          <cell r="S73">
            <v>0</v>
          </cell>
          <cell r="T73">
            <v>0</v>
          </cell>
          <cell r="U73" t="str">
            <v>-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REGALINS</v>
          </cell>
          <cell r="C74">
            <v>0</v>
          </cell>
          <cell r="D74" t="str">
            <v>0.20</v>
          </cell>
          <cell r="E74">
            <v>0</v>
          </cell>
          <cell r="F74" t="str">
            <v>-</v>
          </cell>
          <cell r="G74">
            <v>0</v>
          </cell>
          <cell r="H74" t="str">
            <v>0.20</v>
          </cell>
          <cell r="I74">
            <v>0</v>
          </cell>
          <cell r="J74" t="str">
            <v>-</v>
          </cell>
          <cell r="K74">
            <v>0</v>
          </cell>
          <cell r="L74" t="str">
            <v>-</v>
          </cell>
          <cell r="M74">
            <v>0</v>
          </cell>
          <cell r="N74" t="str">
            <v>-</v>
          </cell>
          <cell r="O74" t="str">
            <v>-</v>
          </cell>
          <cell r="P74">
            <v>0</v>
          </cell>
          <cell r="Q74">
            <v>0</v>
          </cell>
          <cell r="R74" t="str">
            <v>0.20</v>
          </cell>
          <cell r="S74">
            <v>0</v>
          </cell>
          <cell r="T74">
            <v>0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SEPLAT</v>
          </cell>
          <cell r="C75">
            <v>0</v>
          </cell>
          <cell r="D75" t="str">
            <v>530.00</v>
          </cell>
          <cell r="E75">
            <v>0</v>
          </cell>
          <cell r="F75" t="str">
            <v>-</v>
          </cell>
          <cell r="G75">
            <v>0</v>
          </cell>
          <cell r="H75" t="str">
            <v>530.00</v>
          </cell>
          <cell r="I75">
            <v>0</v>
          </cell>
          <cell r="J75" t="str">
            <v>480.00</v>
          </cell>
          <cell r="K75">
            <v>0</v>
          </cell>
          <cell r="L75" t="str">
            <v>480.00</v>
          </cell>
          <cell r="M75">
            <v>0</v>
          </cell>
          <cell r="N75" t="str">
            <v>-</v>
          </cell>
          <cell r="O75" t="str">
            <v>480.00</v>
          </cell>
          <cell r="P75">
            <v>0</v>
          </cell>
          <cell r="Q75">
            <v>0</v>
          </cell>
          <cell r="R75" t="str">
            <v>480.00</v>
          </cell>
          <cell r="S75">
            <v>0</v>
          </cell>
          <cell r="T75">
            <v>0</v>
          </cell>
          <cell r="U75" t="str">
            <v>-50.00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SOVRENINS</v>
          </cell>
          <cell r="C76">
            <v>0</v>
          </cell>
          <cell r="D76" t="str">
            <v>0.20</v>
          </cell>
          <cell r="E76">
            <v>0</v>
          </cell>
          <cell r="F76" t="str">
            <v>-</v>
          </cell>
          <cell r="G76">
            <v>0</v>
          </cell>
          <cell r="H76" t="str">
            <v>0.20</v>
          </cell>
          <cell r="I76">
            <v>0</v>
          </cell>
          <cell r="J76" t="str">
            <v>0.21</v>
          </cell>
          <cell r="K76">
            <v>0</v>
          </cell>
          <cell r="L76" t="str">
            <v>0.21</v>
          </cell>
          <cell r="M76">
            <v>0</v>
          </cell>
          <cell r="N76" t="str">
            <v>-</v>
          </cell>
          <cell r="O76" t="str">
            <v>0.21</v>
          </cell>
          <cell r="P76">
            <v>0</v>
          </cell>
          <cell r="Q76">
            <v>0</v>
          </cell>
          <cell r="R76" t="str">
            <v>0.21</v>
          </cell>
          <cell r="S76">
            <v>0</v>
          </cell>
          <cell r="T76">
            <v>0</v>
          </cell>
          <cell r="U76" t="str">
            <v>0.01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STANBIC</v>
          </cell>
          <cell r="C77">
            <v>0</v>
          </cell>
          <cell r="D77" t="str">
            <v>39.00</v>
          </cell>
          <cell r="E77">
            <v>0</v>
          </cell>
          <cell r="F77" t="str">
            <v>-</v>
          </cell>
          <cell r="G77">
            <v>0</v>
          </cell>
          <cell r="H77" t="str">
            <v>39.00</v>
          </cell>
          <cell r="I77">
            <v>0</v>
          </cell>
          <cell r="J77" t="str">
            <v>38.50</v>
          </cell>
          <cell r="K77">
            <v>0</v>
          </cell>
          <cell r="L77" t="str">
            <v>38.50</v>
          </cell>
          <cell r="M77">
            <v>0</v>
          </cell>
          <cell r="N77" t="str">
            <v>-</v>
          </cell>
          <cell r="O77" t="str">
            <v>-</v>
          </cell>
          <cell r="P77">
            <v>0</v>
          </cell>
          <cell r="Q77">
            <v>0</v>
          </cell>
          <cell r="R77" t="str">
            <v>38.50</v>
          </cell>
          <cell r="S77">
            <v>0</v>
          </cell>
          <cell r="T77">
            <v>0</v>
          </cell>
          <cell r="U77" t="str">
            <v>-0.50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STERLNBANK</v>
          </cell>
          <cell r="C78">
            <v>0</v>
          </cell>
          <cell r="D78" t="str">
            <v>2.14</v>
          </cell>
          <cell r="E78">
            <v>0</v>
          </cell>
          <cell r="F78" t="str">
            <v>-</v>
          </cell>
          <cell r="G78">
            <v>0</v>
          </cell>
          <cell r="H78" t="str">
            <v>2.14</v>
          </cell>
          <cell r="I78">
            <v>0</v>
          </cell>
          <cell r="J78" t="str">
            <v>2.20</v>
          </cell>
          <cell r="K78">
            <v>0</v>
          </cell>
          <cell r="L78" t="str">
            <v>2.07</v>
          </cell>
          <cell r="M78">
            <v>0</v>
          </cell>
          <cell r="N78" t="str">
            <v>5.91</v>
          </cell>
          <cell r="O78" t="str">
            <v>2.20</v>
          </cell>
          <cell r="P78">
            <v>0</v>
          </cell>
          <cell r="Q78">
            <v>0</v>
          </cell>
          <cell r="R78" t="str">
            <v>2.20</v>
          </cell>
          <cell r="S78">
            <v>0</v>
          </cell>
          <cell r="T78">
            <v>0</v>
          </cell>
          <cell r="U78" t="str">
            <v>0.06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SUNUASSUR</v>
          </cell>
          <cell r="C79">
            <v>0</v>
          </cell>
          <cell r="D79" t="str">
            <v>0.20</v>
          </cell>
          <cell r="E79">
            <v>0</v>
          </cell>
          <cell r="F79" t="str">
            <v>-</v>
          </cell>
          <cell r="G79">
            <v>0</v>
          </cell>
          <cell r="H79" t="str">
            <v>0.20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 t="str">
            <v>0.20</v>
          </cell>
          <cell r="S79">
            <v>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TOTAL</v>
          </cell>
          <cell r="C80">
            <v>0</v>
          </cell>
          <cell r="D80" t="str">
            <v>129.90</v>
          </cell>
          <cell r="E80">
            <v>0</v>
          </cell>
          <cell r="F80" t="str">
            <v>-</v>
          </cell>
          <cell r="G80">
            <v>0</v>
          </cell>
          <cell r="H80" t="str">
            <v>129.90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 t="str">
            <v>129.90</v>
          </cell>
          <cell r="S80">
            <v>0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TRANSCORP</v>
          </cell>
          <cell r="C81">
            <v>0</v>
          </cell>
          <cell r="D81" t="str">
            <v>1.01</v>
          </cell>
          <cell r="E81">
            <v>0</v>
          </cell>
          <cell r="F81" t="str">
            <v>-</v>
          </cell>
          <cell r="G81">
            <v>0</v>
          </cell>
          <cell r="H81" t="str">
            <v>1.01</v>
          </cell>
          <cell r="I81">
            <v>0</v>
          </cell>
          <cell r="J81" t="str">
            <v>1.02</v>
          </cell>
          <cell r="K81">
            <v>0</v>
          </cell>
          <cell r="L81" t="str">
            <v>1.01</v>
          </cell>
          <cell r="M81">
            <v>0</v>
          </cell>
          <cell r="N81" t="str">
            <v>0.98</v>
          </cell>
          <cell r="O81" t="str">
            <v>-</v>
          </cell>
          <cell r="P81">
            <v>0</v>
          </cell>
          <cell r="Q81">
            <v>0</v>
          </cell>
          <cell r="R81" t="str">
            <v>1.01</v>
          </cell>
          <cell r="S81">
            <v>0</v>
          </cell>
          <cell r="T81">
            <v>0</v>
          </cell>
          <cell r="U81" t="str">
            <v>-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TRANSEXPR</v>
          </cell>
          <cell r="C82">
            <v>0</v>
          </cell>
          <cell r="D82" t="str">
            <v>0.70</v>
          </cell>
          <cell r="E82">
            <v>0</v>
          </cell>
          <cell r="F82" t="str">
            <v>-</v>
          </cell>
          <cell r="G82">
            <v>0</v>
          </cell>
          <cell r="H82" t="str">
            <v>0.70</v>
          </cell>
          <cell r="I82">
            <v>0</v>
          </cell>
          <cell r="J82" t="str">
            <v>-</v>
          </cell>
          <cell r="K82">
            <v>0</v>
          </cell>
          <cell r="L82" t="str">
            <v>-</v>
          </cell>
          <cell r="M82">
            <v>0</v>
          </cell>
          <cell r="N82" t="str">
            <v>-</v>
          </cell>
          <cell r="O82" t="str">
            <v>-</v>
          </cell>
          <cell r="P82">
            <v>0</v>
          </cell>
          <cell r="Q82">
            <v>0</v>
          </cell>
          <cell r="R82" t="str">
            <v>0.70</v>
          </cell>
          <cell r="S82">
            <v>0</v>
          </cell>
          <cell r="T82">
            <v>0</v>
          </cell>
          <cell r="U82" t="str">
            <v>-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TRIPPLEG</v>
          </cell>
          <cell r="C83">
            <v>0</v>
          </cell>
          <cell r="D83" t="str">
            <v>0.70</v>
          </cell>
          <cell r="E83">
            <v>0</v>
          </cell>
          <cell r="F83" t="str">
            <v>-</v>
          </cell>
          <cell r="G83">
            <v>0</v>
          </cell>
          <cell r="H83" t="str">
            <v>0.70</v>
          </cell>
          <cell r="I83">
            <v>0</v>
          </cell>
          <cell r="J83" t="str">
            <v>-</v>
          </cell>
          <cell r="K83">
            <v>0</v>
          </cell>
          <cell r="L83" t="str">
            <v>-</v>
          </cell>
          <cell r="M83">
            <v>0</v>
          </cell>
          <cell r="N83" t="str">
            <v>-</v>
          </cell>
          <cell r="O83" t="str">
            <v>-</v>
          </cell>
          <cell r="P83">
            <v>0</v>
          </cell>
          <cell r="Q83">
            <v>0</v>
          </cell>
          <cell r="R83" t="str">
            <v>0.70</v>
          </cell>
          <cell r="S83">
            <v>0</v>
          </cell>
          <cell r="T83">
            <v>0</v>
          </cell>
          <cell r="U83" t="str">
            <v>-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UACN</v>
          </cell>
          <cell r="C84">
            <v>0</v>
          </cell>
          <cell r="D84" t="str">
            <v>5.90</v>
          </cell>
          <cell r="E84">
            <v>0</v>
          </cell>
          <cell r="F84" t="str">
            <v>-</v>
          </cell>
          <cell r="G84">
            <v>0</v>
          </cell>
          <cell r="H84" t="str">
            <v>5.90</v>
          </cell>
          <cell r="I84">
            <v>0</v>
          </cell>
          <cell r="J84" t="str">
            <v>5.90</v>
          </cell>
          <cell r="K84">
            <v>0</v>
          </cell>
          <cell r="L84" t="str">
            <v>5.50</v>
          </cell>
          <cell r="M84">
            <v>0</v>
          </cell>
          <cell r="N84" t="str">
            <v>6.78</v>
          </cell>
          <cell r="O84" t="str">
            <v>5.80</v>
          </cell>
          <cell r="P84">
            <v>0</v>
          </cell>
          <cell r="Q84">
            <v>0</v>
          </cell>
          <cell r="R84" t="str">
            <v>5.80</v>
          </cell>
          <cell r="S84">
            <v>0</v>
          </cell>
          <cell r="T84">
            <v>0</v>
          </cell>
          <cell r="U84" t="str">
            <v>-0.10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UAC-PROP</v>
          </cell>
          <cell r="C85">
            <v>0</v>
          </cell>
          <cell r="D85" t="str">
            <v>1.28</v>
          </cell>
          <cell r="E85">
            <v>0</v>
          </cell>
          <cell r="F85" t="str">
            <v>-</v>
          </cell>
          <cell r="G85">
            <v>0</v>
          </cell>
          <cell r="H85" t="str">
            <v>1.28</v>
          </cell>
          <cell r="I85">
            <v>0</v>
          </cell>
          <cell r="J85" t="str">
            <v>-</v>
          </cell>
          <cell r="K85">
            <v>0</v>
          </cell>
          <cell r="L85" t="str">
            <v>-</v>
          </cell>
          <cell r="M85">
            <v>0</v>
          </cell>
          <cell r="N85" t="str">
            <v>-</v>
          </cell>
          <cell r="O85" t="str">
            <v>-</v>
          </cell>
          <cell r="P85">
            <v>0</v>
          </cell>
          <cell r="Q85">
            <v>0</v>
          </cell>
          <cell r="R85" t="str">
            <v>1.28</v>
          </cell>
          <cell r="S85">
            <v>0</v>
          </cell>
          <cell r="T85">
            <v>0</v>
          </cell>
          <cell r="U85" t="str">
            <v>-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UBA</v>
          </cell>
          <cell r="C86">
            <v>0</v>
          </cell>
          <cell r="D86" t="str">
            <v>5.60</v>
          </cell>
          <cell r="E86">
            <v>0</v>
          </cell>
          <cell r="F86" t="str">
            <v>5.55</v>
          </cell>
          <cell r="G86">
            <v>0</v>
          </cell>
          <cell r="H86" t="str">
            <v>5.55</v>
          </cell>
          <cell r="I86">
            <v>0</v>
          </cell>
          <cell r="J86" t="str">
            <v>5.55</v>
          </cell>
          <cell r="K86">
            <v>0</v>
          </cell>
          <cell r="L86" t="str">
            <v>5.55</v>
          </cell>
          <cell r="M86">
            <v>0</v>
          </cell>
          <cell r="N86" t="str">
            <v>-</v>
          </cell>
          <cell r="O86" t="str">
            <v>-</v>
          </cell>
          <cell r="P86">
            <v>0</v>
          </cell>
          <cell r="Q86">
            <v>0</v>
          </cell>
          <cell r="R86" t="str">
            <v>5.55</v>
          </cell>
          <cell r="S86">
            <v>0</v>
          </cell>
          <cell r="T86">
            <v>0</v>
          </cell>
          <cell r="U86" t="str">
            <v>-0.05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UBN</v>
          </cell>
          <cell r="C87">
            <v>0</v>
          </cell>
          <cell r="D87" t="str">
            <v>6.60</v>
          </cell>
          <cell r="E87">
            <v>0</v>
          </cell>
          <cell r="F87" t="str">
            <v>-</v>
          </cell>
          <cell r="G87">
            <v>0</v>
          </cell>
          <cell r="H87" t="str">
            <v>6.60</v>
          </cell>
          <cell r="I87">
            <v>0</v>
          </cell>
          <cell r="J87" t="str">
            <v>6.55</v>
          </cell>
          <cell r="K87">
            <v>0</v>
          </cell>
          <cell r="L87" t="str">
            <v>6.55</v>
          </cell>
          <cell r="M87">
            <v>0</v>
          </cell>
          <cell r="N87" t="str">
            <v>-</v>
          </cell>
          <cell r="O87" t="str">
            <v>-</v>
          </cell>
          <cell r="P87">
            <v>0</v>
          </cell>
          <cell r="Q87">
            <v>0</v>
          </cell>
          <cell r="R87" t="str">
            <v>6.55</v>
          </cell>
          <cell r="S87">
            <v>0</v>
          </cell>
          <cell r="T87">
            <v>0</v>
          </cell>
          <cell r="U87" t="str">
            <v>-0.05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UCAP</v>
          </cell>
          <cell r="C88">
            <v>0</v>
          </cell>
          <cell r="D88" t="str">
            <v>2.16</v>
          </cell>
          <cell r="E88">
            <v>0</v>
          </cell>
          <cell r="F88" t="str">
            <v>-</v>
          </cell>
          <cell r="G88">
            <v>0</v>
          </cell>
          <cell r="H88" t="str">
            <v>2.16</v>
          </cell>
          <cell r="I88">
            <v>0</v>
          </cell>
          <cell r="J88" t="str">
            <v>2.20</v>
          </cell>
          <cell r="K88">
            <v>0</v>
          </cell>
          <cell r="L88" t="str">
            <v>2.16</v>
          </cell>
          <cell r="M88">
            <v>0</v>
          </cell>
          <cell r="N88" t="str">
            <v>1.82</v>
          </cell>
          <cell r="O88" t="str">
            <v>-</v>
          </cell>
          <cell r="P88">
            <v>0</v>
          </cell>
          <cell r="Q88">
            <v>0</v>
          </cell>
          <cell r="R88" t="str">
            <v>2.20</v>
          </cell>
          <cell r="S88">
            <v>0</v>
          </cell>
          <cell r="T88">
            <v>0</v>
          </cell>
          <cell r="U88" t="str">
            <v>0.04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UNILEVER</v>
          </cell>
          <cell r="C89">
            <v>0</v>
          </cell>
          <cell r="D89" t="str">
            <v>32.00</v>
          </cell>
          <cell r="E89">
            <v>0</v>
          </cell>
          <cell r="F89" t="str">
            <v>-</v>
          </cell>
          <cell r="G89">
            <v>0</v>
          </cell>
          <cell r="H89" t="str">
            <v>32.00</v>
          </cell>
          <cell r="I89">
            <v>0</v>
          </cell>
          <cell r="J89" t="str">
            <v>32.00</v>
          </cell>
          <cell r="K89">
            <v>0</v>
          </cell>
          <cell r="L89" t="str">
            <v>32.00</v>
          </cell>
          <cell r="M89">
            <v>0</v>
          </cell>
          <cell r="N89" t="str">
            <v>-</v>
          </cell>
          <cell r="O89" t="str">
            <v>-</v>
          </cell>
          <cell r="P89">
            <v>0</v>
          </cell>
          <cell r="Q89">
            <v>0</v>
          </cell>
          <cell r="R89" t="str">
            <v>32.00</v>
          </cell>
          <cell r="S89">
            <v>0</v>
          </cell>
          <cell r="T89">
            <v>0</v>
          </cell>
          <cell r="U89" t="str">
            <v>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UNIONDAC</v>
          </cell>
          <cell r="C90">
            <v>0</v>
          </cell>
          <cell r="D90" t="str">
            <v>0.24</v>
          </cell>
          <cell r="E90">
            <v>0</v>
          </cell>
          <cell r="F90" t="str">
            <v>-</v>
          </cell>
          <cell r="G90">
            <v>0</v>
          </cell>
          <cell r="H90" t="str">
            <v>0.24</v>
          </cell>
          <cell r="I90">
            <v>0</v>
          </cell>
          <cell r="J90" t="str">
            <v>0.24</v>
          </cell>
          <cell r="K90">
            <v>0</v>
          </cell>
          <cell r="L90" t="str">
            <v>0.24</v>
          </cell>
          <cell r="M90">
            <v>0</v>
          </cell>
          <cell r="N90" t="str">
            <v>-</v>
          </cell>
          <cell r="O90" t="str">
            <v>-</v>
          </cell>
          <cell r="P90">
            <v>0</v>
          </cell>
          <cell r="Q90">
            <v>0</v>
          </cell>
          <cell r="R90" t="str">
            <v>0.24</v>
          </cell>
          <cell r="S90">
            <v>0</v>
          </cell>
          <cell r="T90">
            <v>0</v>
          </cell>
          <cell r="U90" t="str">
            <v>-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UNITYBNK</v>
          </cell>
          <cell r="C91">
            <v>0</v>
          </cell>
          <cell r="D91" t="str">
            <v>0.59</v>
          </cell>
          <cell r="E91">
            <v>0</v>
          </cell>
          <cell r="F91" t="str">
            <v>-</v>
          </cell>
          <cell r="G91">
            <v>0</v>
          </cell>
          <cell r="H91" t="str">
            <v>0.59</v>
          </cell>
          <cell r="I91">
            <v>0</v>
          </cell>
          <cell r="J91" t="str">
            <v>-</v>
          </cell>
          <cell r="K91">
            <v>0</v>
          </cell>
          <cell r="L91" t="str">
            <v>-</v>
          </cell>
          <cell r="M91">
            <v>0</v>
          </cell>
          <cell r="N91" t="str">
            <v>-</v>
          </cell>
          <cell r="O91" t="str">
            <v>-</v>
          </cell>
          <cell r="P91">
            <v>0</v>
          </cell>
          <cell r="Q91">
            <v>0</v>
          </cell>
          <cell r="R91" t="str">
            <v>0.59</v>
          </cell>
          <cell r="S91">
            <v>0</v>
          </cell>
          <cell r="T91">
            <v>0</v>
          </cell>
          <cell r="U91" t="str">
            <v>-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UPL</v>
          </cell>
          <cell r="C92">
            <v>0</v>
          </cell>
          <cell r="D92" t="str">
            <v>1.80</v>
          </cell>
          <cell r="E92">
            <v>0</v>
          </cell>
          <cell r="F92" t="str">
            <v>-</v>
          </cell>
          <cell r="G92">
            <v>0</v>
          </cell>
          <cell r="H92" t="str">
            <v>1.80</v>
          </cell>
          <cell r="I92">
            <v>0</v>
          </cell>
          <cell r="J92" t="str">
            <v>-</v>
          </cell>
          <cell r="K92">
            <v>0</v>
          </cell>
          <cell r="L92" t="str">
            <v>-</v>
          </cell>
          <cell r="M92">
            <v>0</v>
          </cell>
          <cell r="N92" t="str">
            <v>-</v>
          </cell>
          <cell r="O92" t="str">
            <v>-</v>
          </cell>
          <cell r="P92">
            <v>0</v>
          </cell>
          <cell r="Q92">
            <v>0</v>
          </cell>
          <cell r="R92" t="str">
            <v>1.80</v>
          </cell>
          <cell r="S92">
            <v>0</v>
          </cell>
          <cell r="T92">
            <v>0</v>
          </cell>
          <cell r="U92" t="str">
            <v>-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VITAFOAM</v>
          </cell>
          <cell r="C93">
            <v>0</v>
          </cell>
          <cell r="D93" t="str">
            <v>3.70</v>
          </cell>
          <cell r="E93">
            <v>0</v>
          </cell>
          <cell r="F93" t="str">
            <v>-</v>
          </cell>
          <cell r="G93">
            <v>0</v>
          </cell>
          <cell r="H93" t="str">
            <v>3.70</v>
          </cell>
          <cell r="I93">
            <v>0</v>
          </cell>
          <cell r="J93" t="str">
            <v>-</v>
          </cell>
          <cell r="K93">
            <v>0</v>
          </cell>
          <cell r="L93" t="str">
            <v>-</v>
          </cell>
          <cell r="M93">
            <v>0</v>
          </cell>
          <cell r="N93" t="str">
            <v>-</v>
          </cell>
          <cell r="O93" t="str">
            <v>-</v>
          </cell>
          <cell r="P93">
            <v>0</v>
          </cell>
          <cell r="Q93">
            <v>0</v>
          </cell>
          <cell r="R93" t="str">
            <v>3.70</v>
          </cell>
          <cell r="S93">
            <v>0</v>
          </cell>
          <cell r="T93">
            <v>0</v>
          </cell>
          <cell r="U93" t="str">
            <v>-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WAPCO</v>
          </cell>
          <cell r="C94">
            <v>0</v>
          </cell>
          <cell r="D94" t="str">
            <v>12.95</v>
          </cell>
          <cell r="E94">
            <v>0</v>
          </cell>
          <cell r="F94" t="str">
            <v>-</v>
          </cell>
          <cell r="G94">
            <v>0</v>
          </cell>
          <cell r="H94" t="str">
            <v>12.95</v>
          </cell>
          <cell r="I94">
            <v>0</v>
          </cell>
          <cell r="J94" t="str">
            <v>13.00</v>
          </cell>
          <cell r="K94">
            <v>0</v>
          </cell>
          <cell r="L94" t="str">
            <v>12.95</v>
          </cell>
          <cell r="M94">
            <v>0</v>
          </cell>
          <cell r="N94" t="str">
            <v>0.38</v>
          </cell>
          <cell r="O94" t="str">
            <v>-</v>
          </cell>
          <cell r="P94">
            <v>0</v>
          </cell>
          <cell r="Q94">
            <v>0</v>
          </cell>
          <cell r="R94" t="str">
            <v>13.00</v>
          </cell>
          <cell r="S94">
            <v>0</v>
          </cell>
          <cell r="T94">
            <v>0</v>
          </cell>
          <cell r="U94" t="str">
            <v>0.05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WAPIC</v>
          </cell>
          <cell r="C95">
            <v>0</v>
          </cell>
          <cell r="D95" t="str">
            <v>0.40</v>
          </cell>
          <cell r="E95">
            <v>0</v>
          </cell>
          <cell r="F95" t="str">
            <v>-</v>
          </cell>
          <cell r="G95">
            <v>0</v>
          </cell>
          <cell r="H95" t="str">
            <v>0.40</v>
          </cell>
          <cell r="I95">
            <v>0</v>
          </cell>
          <cell r="J95" t="str">
            <v>0.38</v>
          </cell>
          <cell r="K95">
            <v>0</v>
          </cell>
          <cell r="L95" t="str">
            <v>0.38</v>
          </cell>
          <cell r="M95">
            <v>0</v>
          </cell>
          <cell r="N95" t="str">
            <v>-</v>
          </cell>
          <cell r="O95" t="str">
            <v>-</v>
          </cell>
          <cell r="P95">
            <v>0</v>
          </cell>
          <cell r="Q95">
            <v>0</v>
          </cell>
          <cell r="R95" t="str">
            <v>0.38</v>
          </cell>
          <cell r="S95">
            <v>0</v>
          </cell>
          <cell r="T95">
            <v>0</v>
          </cell>
          <cell r="U95" t="str">
            <v>-0.02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WEMABANK</v>
          </cell>
          <cell r="C96">
            <v>0</v>
          </cell>
          <cell r="D96" t="str">
            <v>0.56</v>
          </cell>
          <cell r="E96">
            <v>0</v>
          </cell>
          <cell r="F96" t="str">
            <v>-</v>
          </cell>
          <cell r="G96">
            <v>0</v>
          </cell>
          <cell r="H96" t="str">
            <v>0.56</v>
          </cell>
          <cell r="I96">
            <v>0</v>
          </cell>
          <cell r="J96" t="str">
            <v>0.56</v>
          </cell>
          <cell r="K96">
            <v>0</v>
          </cell>
          <cell r="L96" t="str">
            <v>0.56</v>
          </cell>
          <cell r="M96">
            <v>0</v>
          </cell>
          <cell r="N96" t="str">
            <v>-</v>
          </cell>
          <cell r="O96" t="str">
            <v>-</v>
          </cell>
          <cell r="P96">
            <v>0</v>
          </cell>
          <cell r="Q96">
            <v>0</v>
          </cell>
          <cell r="R96" t="str">
            <v>0.56</v>
          </cell>
          <cell r="S96">
            <v>0</v>
          </cell>
          <cell r="T96">
            <v>0</v>
          </cell>
          <cell r="U96" t="str">
            <v>-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ZENITHBANK</v>
          </cell>
          <cell r="C97">
            <v>0</v>
          </cell>
          <cell r="D97" t="str">
            <v>18.60</v>
          </cell>
          <cell r="E97">
            <v>0</v>
          </cell>
          <cell r="F97" t="str">
            <v>-</v>
          </cell>
          <cell r="G97">
            <v>0</v>
          </cell>
          <cell r="H97" t="str">
            <v>18.60</v>
          </cell>
          <cell r="I97">
            <v>0</v>
          </cell>
          <cell r="J97" t="str">
            <v>18.65</v>
          </cell>
          <cell r="K97">
            <v>0</v>
          </cell>
          <cell r="L97" t="str">
            <v>18.50</v>
          </cell>
          <cell r="M97">
            <v>0</v>
          </cell>
          <cell r="N97" t="str">
            <v>0.80</v>
          </cell>
          <cell r="O97" t="str">
            <v>18.50</v>
          </cell>
          <cell r="P97">
            <v>0</v>
          </cell>
          <cell r="Q97">
            <v>0</v>
          </cell>
          <cell r="R97" t="str">
            <v>18.50</v>
          </cell>
          <cell r="S97">
            <v>0</v>
          </cell>
          <cell r="T97">
            <v>0</v>
          </cell>
          <cell r="U97" t="str">
            <v>-0.10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Total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>
            <v>0</v>
          </cell>
          <cell r="C104" t="str">
            <v>COMPANY</v>
          </cell>
          <cell r="D104">
            <v>0</v>
          </cell>
          <cell r="E104" t="str">
            <v>PCLOSE</v>
          </cell>
          <cell r="F104">
            <v>0</v>
          </cell>
          <cell r="G104" t="str">
            <v>OPEN</v>
          </cell>
          <cell r="H104">
            <v>0</v>
          </cell>
          <cell r="I104" t="str">
            <v>HIGH</v>
          </cell>
          <cell r="J104">
            <v>0</v>
          </cell>
          <cell r="K104" t="str">
            <v>LOW</v>
          </cell>
          <cell r="L104">
            <v>0</v>
          </cell>
          <cell r="M104" t="str">
            <v>%SPREAD</v>
          </cell>
          <cell r="N104">
            <v>0</v>
          </cell>
          <cell r="O104">
            <v>0</v>
          </cell>
          <cell r="P104" t="str">
            <v>CLOSE</v>
          </cell>
          <cell r="Q104">
            <v>0</v>
          </cell>
          <cell r="R104">
            <v>0</v>
          </cell>
          <cell r="S104" t="str">
            <v>CHANGE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 t="str">
            <v>%CHANGE</v>
          </cell>
          <cell r="Y104">
            <v>0</v>
          </cell>
        </row>
        <row r="105">
          <cell r="B105">
            <v>0</v>
          </cell>
          <cell r="C105" t="str">
            <v>FG132026S1</v>
          </cell>
          <cell r="D105">
            <v>0</v>
          </cell>
          <cell r="E105" t="str">
            <v>89.60</v>
          </cell>
          <cell r="F105">
            <v>0</v>
          </cell>
          <cell r="G105" t="str">
            <v>89.60</v>
          </cell>
          <cell r="H105">
            <v>0</v>
          </cell>
          <cell r="I105" t="str">
            <v>92.74</v>
          </cell>
          <cell r="J105">
            <v>0</v>
          </cell>
          <cell r="K105" t="str">
            <v>92.74</v>
          </cell>
          <cell r="L105">
            <v>0</v>
          </cell>
          <cell r="M105" t="str">
            <v>-</v>
          </cell>
          <cell r="N105">
            <v>0</v>
          </cell>
          <cell r="O105">
            <v>0</v>
          </cell>
          <cell r="P105" t="str">
            <v>92.74</v>
          </cell>
          <cell r="Q105">
            <v>0</v>
          </cell>
          <cell r="R105">
            <v>0</v>
          </cell>
          <cell r="S105" t="str">
            <v>3.14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 t="str">
            <v>3.50</v>
          </cell>
          <cell r="Y105">
            <v>0</v>
          </cell>
        </row>
        <row r="106">
          <cell r="B106">
            <v>0</v>
          </cell>
          <cell r="C106" t="str">
            <v>FGS2020S3</v>
          </cell>
          <cell r="D106">
            <v>0</v>
          </cell>
          <cell r="E106" t="str">
            <v>96.05</v>
          </cell>
          <cell r="F106">
            <v>0</v>
          </cell>
          <cell r="G106" t="str">
            <v>96.05</v>
          </cell>
          <cell r="H106">
            <v>0</v>
          </cell>
          <cell r="I106" t="str">
            <v>96.05</v>
          </cell>
          <cell r="J106">
            <v>0</v>
          </cell>
          <cell r="K106" t="str">
            <v>96.05</v>
          </cell>
          <cell r="L106">
            <v>0</v>
          </cell>
          <cell r="M106" t="str">
            <v>0.00</v>
          </cell>
          <cell r="N106">
            <v>0</v>
          </cell>
          <cell r="O106">
            <v>0</v>
          </cell>
          <cell r="P106" t="str">
            <v>96.05</v>
          </cell>
          <cell r="Q106">
            <v>0</v>
          </cell>
          <cell r="R106">
            <v>0</v>
          </cell>
          <cell r="S106" t="str">
            <v>-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 t="str">
            <v>-</v>
          </cell>
          <cell r="Y106">
            <v>0</v>
          </cell>
        </row>
        <row r="107">
          <cell r="B107">
            <v>0</v>
          </cell>
          <cell r="C107" t="str">
            <v>FGS202133</v>
          </cell>
          <cell r="D107">
            <v>0</v>
          </cell>
          <cell r="E107" t="str">
            <v>93.37</v>
          </cell>
          <cell r="F107">
            <v>0</v>
          </cell>
          <cell r="G107" t="str">
            <v>93.37</v>
          </cell>
          <cell r="H107">
            <v>0</v>
          </cell>
          <cell r="I107" t="str">
            <v>122.62</v>
          </cell>
          <cell r="J107">
            <v>0</v>
          </cell>
          <cell r="K107" t="str">
            <v>122.62</v>
          </cell>
          <cell r="L107">
            <v>0</v>
          </cell>
          <cell r="M107" t="str">
            <v>-</v>
          </cell>
          <cell r="N107">
            <v>0</v>
          </cell>
          <cell r="O107">
            <v>0</v>
          </cell>
          <cell r="P107" t="str">
            <v>122.62</v>
          </cell>
          <cell r="Q107">
            <v>0</v>
          </cell>
          <cell r="R107">
            <v>0</v>
          </cell>
          <cell r="S107" t="str">
            <v>29.25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 t="str">
            <v>31.32</v>
          </cell>
          <cell r="Y107">
            <v>0</v>
          </cell>
        </row>
        <row r="108">
          <cell r="B108">
            <v>0</v>
          </cell>
          <cell r="C108" t="str">
            <v>FGS202245</v>
          </cell>
          <cell r="D108">
            <v>0</v>
          </cell>
          <cell r="E108" t="str">
            <v>74.05</v>
          </cell>
          <cell r="F108">
            <v>0</v>
          </cell>
          <cell r="G108" t="str">
            <v>74.05</v>
          </cell>
          <cell r="H108">
            <v>0</v>
          </cell>
          <cell r="I108" t="str">
            <v>100.27</v>
          </cell>
          <cell r="J108">
            <v>0</v>
          </cell>
          <cell r="K108" t="str">
            <v>100.27</v>
          </cell>
          <cell r="L108">
            <v>0</v>
          </cell>
          <cell r="M108" t="str">
            <v>-</v>
          </cell>
          <cell r="N108">
            <v>0</v>
          </cell>
          <cell r="O108">
            <v>0</v>
          </cell>
          <cell r="P108" t="str">
            <v>100.27</v>
          </cell>
          <cell r="Q108">
            <v>0</v>
          </cell>
          <cell r="R108">
            <v>0</v>
          </cell>
          <cell r="S108" t="str">
            <v>26.21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 t="str">
            <v>35.40</v>
          </cell>
          <cell r="Y108">
            <v>0</v>
          </cell>
        </row>
        <row r="109">
          <cell r="B109">
            <v>0</v>
          </cell>
          <cell r="C109" t="str">
            <v>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 t="str">
            <v xml:space="preserve">Page 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4" sqref="C4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CONOIL</v>
      </c>
      <c r="C3" s="13">
        <f>VLOOKUP(B3,'Daily Report'!$N:$AB,MATCH(C$2,'Daily Report'!$N$3:$AB$3,0),FALSE)</f>
        <v>9.7560975609756184E-2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DANGSUGAR</v>
      </c>
      <c r="C4" s="17">
        <f>VLOOKUP(B4,'Daily Report'!$N:$AB,MATCH(C$2,'Daily Report'!$N$3:$AB$3,0),FALSE)</f>
        <v>9.2233009708737823E-2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SOVRENINS</v>
      </c>
      <c r="C5" s="17">
        <f>VLOOKUP(B5,'Daily Report'!$N:$AB,MATCH(C$2,'Daily Report'!$N$3:$AB$3,0),FALSE)</f>
        <v>4.9999999999999822E-2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FCMB</v>
      </c>
      <c r="C6" s="17">
        <f>VLOOKUP(B6,'Daily Report'!$N:$AB,MATCH(C$2,'Daily Report'!$N$3:$AB$3,0),FALSE)</f>
        <v>4.5751633986928164E-2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STERLNBANK</v>
      </c>
      <c r="C7" s="17">
        <f>VLOOKUP(B7,'Daily Report'!$N:$AB,MATCH(C$2,'Daily Report'!$N$3:$AB$3,0),FALSE)</f>
        <v>2.8037383177570208E-2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AIICO</v>
      </c>
      <c r="C8" s="17">
        <f>VLOOKUP(B8,'Daily Report'!$N:$AB,MATCH(C$2,'Daily Report'!$N$3:$AB$3,0),FALSE)</f>
        <v>1.538461538461533E-2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DANGFLOUR</v>
      </c>
      <c r="C9" s="17">
        <f>VLOOKUP(B9,'Daily Report'!$N:$AB,MATCH(C$2,'Daily Report'!$N$3:$AB$3,0),FALSE)</f>
        <v>1.1428571428571344E-2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FBNH</v>
      </c>
      <c r="C10" s="17">
        <f>VLOOKUP(B10,'Daily Report'!$N:$AB,MATCH(C$2,'Daily Report'!$N$3:$AB$3,0),FALSE)</f>
        <v>8.9285714285716189E-3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NESTLE</v>
      </c>
      <c r="C11" s="17">
        <f>VLOOKUP(B11,'Daily Report'!$N:$AB,MATCH(C$2,'Daily Report'!$N$3:$AB$3,0),FALSE)</f>
        <v>4.0160642570281624E-3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WAPCO</v>
      </c>
      <c r="C12" s="20">
        <f>VLOOKUP(B12,'Daily Report'!$N:$AB,MATCH(C$2,'Daily Report'!$N$3:$AB$3,0),FALSE)</f>
        <v>3.8610038610038533E-3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0.97488909444213812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UBA</v>
      </c>
      <c r="K15" s="13">
        <f>VLOOKUP(J15,'Daily Report'!$N:$AB,MATCH(K$14,'Daily Report'!$N$3:$AB$3,0),FALSE)</f>
        <v>0.1531891891891892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5.9527709896050132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ZENITHBANK</v>
      </c>
      <c r="K16" s="17">
        <f>VLOOKUP(J16,'Daily Report'!$N:$AB,MATCH(K$14,'Daily Report'!$N$3:$AB$3,0),FALSE)</f>
        <v>0.15131351351351352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5.2970966904493952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ACCESS</v>
      </c>
      <c r="G17" s="24">
        <f>VLOOKUP(F17,'Daily Report'!$N:$AB,MATCH(G$14,'Daily Report'!$N$3:$AB$3,0),FALSE)</f>
        <v>2.1372787582489843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TOTAL</v>
      </c>
      <c r="K17" s="17">
        <f>VLOOKUP(J17,'Daily Report'!$N:$AB,MATCH(K$14,'Daily Report'!$N$3:$AB$3,0),FALSE)</f>
        <v>0.13081755196304851</v>
      </c>
      <c r="L17" s="18" t="str">
        <f>VLOOKUP($A5,'Daily Report'!L:$AU,MATCH(M$14,'Daily Report'!$M$3:$XFD$3,0)-12,FALSE)</f>
        <v>CILEASING</v>
      </c>
      <c r="M17" s="17">
        <f>VLOOKUP(L17,'Daily Report'!$N:$AB,MATCH(M$14,'Daily Report'!$N$3:$AB$3,0),FALSE)</f>
        <v>5.293203267608285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FCMB</v>
      </c>
      <c r="G18" s="24">
        <f>VLOOKUP(F18,'Daily Report'!$N:$AB,MATCH(G$14,'Daily Report'!$N$3:$AB$3,0),FALSE)</f>
        <v>2.1529510472428135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CUTIX</v>
      </c>
      <c r="K18" s="17">
        <f>VLOOKUP(J18,'Daily Report'!$N:$AB,MATCH(K$14,'Daily Report'!$N$3:$AB$3,0),FALSE)</f>
        <v>0.12120303030303034</v>
      </c>
      <c r="L18" s="18" t="str">
        <f>VLOOKUP($A6,'Daily Report'!L:$AU,MATCH(M$14,'Daily Report'!$M$3:$XFD$3,0)-12,FALSE)</f>
        <v>HONYFLOUR</v>
      </c>
      <c r="M18" s="17">
        <f>VLOOKUP(L18,'Daily Report'!$N:$AB,MATCH(M$14,'Daily Report'!$N$3:$AB$3,0),FALSE)</f>
        <v>5.2527163802983807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UBA</v>
      </c>
      <c r="G19" s="24">
        <f>VLOOKUP(F19,'Daily Report'!$N:$AB,MATCH(G$14,'Daily Report'!$N$3:$AB$3,0),FALSE)</f>
        <v>2.2057126788489465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ETERNA</v>
      </c>
      <c r="K19" s="17">
        <f>VLOOKUP(J19,'Daily Report'!$N:$AB,MATCH(K$14,'Daily Report'!$N$3:$AB$3,0),FALSE)</f>
        <v>0.11935522388059701</v>
      </c>
      <c r="L19" s="18" t="str">
        <f>VLOOKUP($A7,'Daily Report'!L:$AU,MATCH(M$14,'Daily Report'!$M$3:$XFD$3,0)-12,FALSE)</f>
        <v>MBENEFIT</v>
      </c>
      <c r="M19" s="17">
        <f>VLOOKUP(L19,'Daily Report'!$N:$AB,MATCH(M$14,'Daily Report'!$N$3:$AB$3,0),FALSE)</f>
        <v>4.8769330987451038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CILEASING</v>
      </c>
      <c r="G20" s="24">
        <f>VLOOKUP(F20,'Daily Report'!$N:$AB,MATCH(G$14,'Daily Report'!$N$3:$AB$3,0),FALSE)</f>
        <v>2.2742995624007443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LASACO</v>
      </c>
      <c r="K20" s="17">
        <f>VLOOKUP(J20,'Daily Report'!$N:$AB,MATCH(K$14,'Daily Report'!$N$3:$AB$3,0),FALSE)</f>
        <v>0.11761764705882352</v>
      </c>
      <c r="L20" s="18" t="str">
        <f>VLOOKUP($A8,'Daily Report'!L:$AU,MATCH(M$14,'Daily Report'!$M$3:$XFD$3,0)-12,FALSE)</f>
        <v>IKEJAHOTEL</v>
      </c>
      <c r="M20" s="17">
        <f>VLOOKUP(L20,'Daily Report'!$N:$AB,MATCH(M$14,'Daily Report'!$N$3:$AB$3,0),FALSE)</f>
        <v>4.775378714463991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FIDELITYBK</v>
      </c>
      <c r="G21" s="24">
        <f>VLOOKUP(F21,'Daily Report'!$N:$AB,MATCH(G$14,'Daily Report'!$N$3:$AB$3,0),FALSE)</f>
        <v>2.3335848021700119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WAPCO</v>
      </c>
      <c r="K21" s="17">
        <f>VLOOKUP(J21,'Daily Report'!$N:$AB,MATCH(K$14,'Daily Report'!$N$3:$AB$3,0),FALSE)</f>
        <v>0.11206730769230769</v>
      </c>
      <c r="L21" s="18" t="str">
        <f>VLOOKUP($A9,'Daily Report'!L:$AU,MATCH(M$14,'Daily Report'!$M$3:$XFD$3,0)-12,FALSE)</f>
        <v>UNIONDAC</v>
      </c>
      <c r="M21" s="17">
        <f>VLOOKUP(L21,'Daily Report'!$N:$AB,MATCH(M$14,'Daily Report'!$N$3:$AB$3,0),FALSE)</f>
        <v>4.278934177090191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ETERNA</v>
      </c>
      <c r="G22" s="24">
        <f>VLOOKUP(F22,'Daily Report'!$N:$AB,MATCH(G$14,'Daily Report'!$N$3:$AB$3,0),FALSE)</f>
        <v>2.3683126641177799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UACN</v>
      </c>
      <c r="K22" s="17">
        <f>VLOOKUP(J22,'Daily Report'!$N:$AB,MATCH(K$14,'Daily Report'!$N$3:$AB$3,0),FALSE)</f>
        <v>0.112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3.9528333377793938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REGALINS</v>
      </c>
      <c r="G23" s="24">
        <f>VLOOKUP(F23,'Daily Report'!$N:$AB,MATCH(G$14,'Daily Report'!$N$3:$AB$3,0),FALSE)</f>
        <v>2.4998136633266044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JBERGER</v>
      </c>
      <c r="K23" s="17">
        <f>VLOOKUP(J23,'Daily Report'!$N:$AB,MATCH(K$14,'Daily Report'!$N$3:$AB$3,0),FALSE)</f>
        <v>0.11168055555555556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3.5547160596691061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DANGSUGAR</v>
      </c>
      <c r="K24" s="20">
        <f>VLOOKUP(J24,'Daily Report'!$N:$AB,MATCH(K$14,'Daily Report'!$N$3:$AB$3,0),FALSE)</f>
        <v>0.11154666666666666</v>
      </c>
      <c r="L24" s="21" t="str">
        <f>VLOOKUP($A12,'Daily Report'!L:$AU,MATCH(M$14,'Daily Report'!$M$3:$XFD$3,0)-12,FALSE)</f>
        <v>ACCESS</v>
      </c>
      <c r="M24" s="20">
        <f>VLOOKUP(L24,'Daily Report'!$N:$AB,MATCH(M$14,'Daily Report'!$N$3:$AB$3,0),FALSE)</f>
        <v>3.1501836091458069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S28" sqref="O1:Z2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18/07/2019 14:39:25.025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61.5</v>
      </c>
      <c r="L5" s="28">
        <f>IFERROR(_xlfn.RANK.AVG(AA5,AA$5:AA$92,0),"")</f>
        <v>53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29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61.5</v>
      </c>
      <c r="L6" s="28">
        <f t="shared" ref="L6:L37" si="6">IFERROR(_xlfn.RANK.AVG(AA6,AA$5:AA$92,0),"")</f>
        <v>68</v>
      </c>
      <c r="M6" s="28"/>
      <c r="N6" s="33" t="s">
        <v>19</v>
      </c>
      <c r="O6" s="55" t="str">
        <f>IFERROR(VLOOKUP(N6,'[1]Valuation Sheet'!$B:$W,7,FALSE),"")</f>
        <v>0.48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-0.68386373826396274</v>
      </c>
      <c r="AB6" s="59">
        <f>IFERROR(VLOOKUP(N6,'[1]Valuation Sheet'!$B:$W,17,FALSE),"")</f>
        <v>-0.13677274765279268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29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48</v>
      </c>
      <c r="J7" s="28">
        <f t="shared" si="4"/>
        <v>33</v>
      </c>
      <c r="K7" s="28">
        <f t="shared" si="5"/>
        <v>34</v>
      </c>
      <c r="L7" s="28">
        <f t="shared" si="6"/>
        <v>55</v>
      </c>
      <c r="M7" s="28"/>
      <c r="N7" s="33" t="s">
        <v>20</v>
      </c>
      <c r="O7" s="55" t="str">
        <f>IFERROR(VLOOKUP(N7,'[1]Valuation Sheet'!$B:$W,7,FALSE),"")</f>
        <v>55.80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8.3315109355121777</v>
      </c>
      <c r="Y7" s="51">
        <f t="shared" si="8"/>
        <v>0.15972459173785744</v>
      </c>
      <c r="Z7" s="52">
        <f t="shared" si="0"/>
        <v>5.3799283154121864E-2</v>
      </c>
      <c r="AA7" s="58">
        <f>IFERROR(VLOOKUP(N7,'[1]Valuation Sheet'!$B:$W,21,FALSE),"")</f>
        <v>-2.8277853365201056E-2</v>
      </c>
      <c r="AB7" s="59">
        <f>IFERROR(VLOOKUP(N7,'[1]Valuation Sheet'!$B:$W,17,FALSE),"")</f>
        <v>-5.6555706730402333E-3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29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38</v>
      </c>
      <c r="L8" s="28">
        <f t="shared" si="6"/>
        <v>19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53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29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26</v>
      </c>
      <c r="J10" s="28">
        <f t="shared" si="4"/>
        <v>42</v>
      </c>
      <c r="K10" s="28">
        <f t="shared" si="5"/>
        <v>11</v>
      </c>
      <c r="L10" s="28">
        <f t="shared" si="6"/>
        <v>32</v>
      </c>
      <c r="M10" s="28"/>
      <c r="N10" s="33" t="s">
        <v>23</v>
      </c>
      <c r="O10" s="55" t="str">
        <f>IFERROR(VLOOKUP(N10,'[1]Valuation Sheet'!$B:$W,7,FALSE),"")</f>
        <v>2.35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4.9038578092801028</v>
      </c>
      <c r="Y10" s="51">
        <f t="shared" si="8"/>
        <v>0.13218728657735768</v>
      </c>
      <c r="Z10" s="52">
        <f t="shared" si="0"/>
        <v>0.10634042553191488</v>
      </c>
      <c r="AA10" s="58">
        <f>IFERROR(VLOOKUP(N10,'[1]Valuation Sheet'!$B:$W,21,FALSE),"")</f>
        <v>1.1325481042733299</v>
      </c>
      <c r="AB10" s="59">
        <f>IFERROR(VLOOKUP(N10,'[1]Valuation Sheet'!$B:$W,17,FALSE),"")</f>
        <v>0.22650962085466597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53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56.5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3</v>
      </c>
      <c r="J12" s="28">
        <f t="shared" si="4"/>
        <v>8</v>
      </c>
      <c r="K12" s="28">
        <f t="shared" si="5"/>
        <v>23</v>
      </c>
      <c r="L12" s="28">
        <f t="shared" si="6"/>
        <v>10</v>
      </c>
      <c r="M12" s="28"/>
      <c r="N12" s="33" t="s">
        <v>25</v>
      </c>
      <c r="O12" s="55" t="str">
        <f>IFERROR(VLOOKUP(N12,'[1]Valuation Sheet'!$B:$W,7,FALSE),"")</f>
        <v>6.00</v>
      </c>
      <c r="P12" s="51">
        <f>IFERROR(VLOOKUP(N12,'[1]Price List'!$B:$Y,MATCH("CLOSE",'[1]Price List'!$6:$6,0)-1,FALSE)/VLOOKUP(N12,'[1]Price List'!$B:$D,MATCH("PCLOSE",'[1]Price List'!$6:$6,0)-1,FALSE)-1,"")</f>
        <v>-3.2258064516129115E-2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2.1372787582489843</v>
      </c>
      <c r="Y12" s="51">
        <f t="shared" si="8"/>
        <v>0.41104008222438571</v>
      </c>
      <c r="Z12" s="52">
        <f t="shared" si="0"/>
        <v>8.0853333333333346E-2</v>
      </c>
      <c r="AA12" s="58">
        <f>IFERROR(VLOOKUP(N12,'[1]Valuation Sheet'!$B:$W,21,FALSE),"")</f>
        <v>3.1501836091458069</v>
      </c>
      <c r="AB12" s="59">
        <f>IFERROR(VLOOKUP(N12,'[1]Valuation Sheet'!$B:$W,17,FALSE),"")</f>
        <v>0.63003672182916137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60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21</v>
      </c>
      <c r="J13" s="28">
        <f t="shared" si="4"/>
        <v>7</v>
      </c>
      <c r="K13" s="28">
        <f t="shared" si="5"/>
        <v>61.5</v>
      </c>
      <c r="L13" s="28">
        <f t="shared" si="6"/>
        <v>28</v>
      </c>
      <c r="M13" s="28"/>
      <c r="N13" s="33" t="s">
        <v>26</v>
      </c>
      <c r="O13" s="55" t="str">
        <f>IFERROR(VLOOKUP(N13,'[1]Valuation Sheet'!$B:$W,7,FALSE),"")</f>
        <v>9.05</v>
      </c>
      <c r="P13" s="51">
        <f>IFERROR(VLOOKUP(N13,'[1]Price List'!$B:$Y,MATCH("CLOSE",'[1]Price List'!$6:$6,0)-1,FALSE)/VLOOKUP(N13,'[1]Price List'!$B:$D,MATCH("PCLOSE",'[1]Price List'!$6:$6,0)-1,FALSE)-1,"")</f>
        <v>-9.04522613065325E-2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4.436477851945603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1.6016713188483016</v>
      </c>
      <c r="AB13" s="59">
        <f>IFERROR(VLOOKUP(N13,'[1]Valuation Sheet'!$B:$W,17,FALSE),"")</f>
        <v>0.32033426376966023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8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15</v>
      </c>
      <c r="J14" s="28">
        <f t="shared" si="4"/>
        <v>14</v>
      </c>
      <c r="K14" s="28">
        <f t="shared" si="5"/>
        <v>40</v>
      </c>
      <c r="L14" s="28">
        <f t="shared" si="6"/>
        <v>16</v>
      </c>
      <c r="M14" s="28"/>
      <c r="N14" s="33" t="s">
        <v>27</v>
      </c>
      <c r="O14" s="55" t="str">
        <f>IFERROR(VLOOKUP(N14,'[1]Valuation Sheet'!$B:$W,7,FALSE),"")</f>
        <v>5.65</v>
      </c>
      <c r="P14" s="51">
        <f>IFERROR(VLOOKUP(N14,'[1]Price List'!$B:$Y,MATCH("CLOSE",'[1]Price List'!$6:$6,0)-1,FALSE)/VLOOKUP(N14,'[1]Price List'!$B:$D,MATCH("PCLOSE",'[1]Price List'!$6:$6,0)-1,FALSE)-1,"")</f>
        <v>8.9285714285716189E-3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3.3064648580328759</v>
      </c>
      <c r="Y14" s="51">
        <f t="shared" si="8"/>
        <v>0.29454482707619495</v>
      </c>
      <c r="Z14" s="52">
        <f t="shared" si="0"/>
        <v>4.3975221238938052E-2</v>
      </c>
      <c r="AA14" s="58">
        <f>IFERROR(VLOOKUP(N14,'[1]Valuation Sheet'!$B:$W,21,FALSE),"")</f>
        <v>2.2650102737149536</v>
      </c>
      <c r="AB14" s="59">
        <f>IFERROR(VLOOKUP(N14,'[1]Valuation Sheet'!$B:$W,17,FALSE),"")</f>
        <v>0.45300205474299071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4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4</v>
      </c>
      <c r="J15" s="28">
        <f t="shared" si="4"/>
        <v>6</v>
      </c>
      <c r="K15" s="28">
        <f t="shared" si="5"/>
        <v>31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1.60</v>
      </c>
      <c r="P15" s="51">
        <f>IFERROR(VLOOKUP(N15,'[1]Price List'!$B:$Y,MATCH("CLOSE",'[1]Price List'!$6:$6,0)-1,FALSE)/VLOOKUP(N15,'[1]Price List'!$B:$D,MATCH("PCLOSE",'[1]Price List'!$6:$6,0)-1,FALSE)-1,"")</f>
        <v>4.5751633986928164E-2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2.1529510472428135</v>
      </c>
      <c r="Y15" s="51">
        <f t="shared" si="8"/>
        <v>0.47258611111111187</v>
      </c>
      <c r="Z15" s="52">
        <f t="shared" si="0"/>
        <v>6.2521874999999991E-2</v>
      </c>
      <c r="AA15" s="58">
        <f>IFERROR(VLOOKUP(N15,'[1]Valuation Sheet'!$B:$W,21,FALSE),"")</f>
        <v>5.2970966904493952</v>
      </c>
      <c r="AB15" s="59">
        <f>IFERROR(VLOOKUP(N15,'[1]Valuation Sheet'!$B:$W,17,FALSE),"")</f>
        <v>1.0594193380898789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29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7</v>
      </c>
      <c r="J16" s="28">
        <f t="shared" si="4"/>
        <v>5</v>
      </c>
      <c r="K16" s="28">
        <f t="shared" si="5"/>
        <v>28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1.60</v>
      </c>
      <c r="P16" s="51">
        <f>IFERROR(VLOOKUP(N16,'[1]Price List'!$B:$Y,MATCH("CLOSE",'[1]Price List'!$6:$6,0)-1,FALSE)/VLOOKUP(N16,'[1]Price List'!$B:$D,MATCH("PCLOSE",'[1]Price List'!$6:$6,0)-1,FALSE)-1,"")</f>
        <v>0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2.3335848021700119</v>
      </c>
      <c r="Y16" s="51">
        <f t="shared" si="8"/>
        <v>0.51387687217856359</v>
      </c>
      <c r="Z16" s="52">
        <f t="shared" si="0"/>
        <v>6.9046874999999994E-2</v>
      </c>
      <c r="AA16" s="58">
        <f>IFERROR(VLOOKUP(N16,'[1]Valuation Sheet'!$B:$W,21,FALSE),"")</f>
        <v>3.9528333377793938</v>
      </c>
      <c r="AB16" s="59">
        <f>IFERROR(VLOOKUP(N16,'[1]Valuation Sheet'!$B:$W,17,FALSE),"")</f>
        <v>0.79056666755587868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29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32</v>
      </c>
      <c r="J17" s="28">
        <f t="shared" si="4"/>
        <v>19</v>
      </c>
      <c r="K17" s="28">
        <f t="shared" si="5"/>
        <v>17</v>
      </c>
      <c r="L17" s="28">
        <f t="shared" si="6"/>
        <v>49</v>
      </c>
      <c r="M17" s="28"/>
      <c r="N17" s="33" t="s">
        <v>30</v>
      </c>
      <c r="O17" s="55" t="str">
        <f>IFERROR(VLOOKUP(N17,'[1]Valuation Sheet'!$B:$W,7,FALSE),"")</f>
        <v>29.20</v>
      </c>
      <c r="P17" s="51">
        <f>IFERROR(VLOOKUP(N17,'[1]Price List'!$B:$Y,MATCH("CLOSE",'[1]Price List'!$6:$6,0)-1,FALSE)/VLOOKUP(N17,'[1]Price List'!$B:$D,MATCH("PCLOSE",'[1]Price List'!$6:$6,0)-1,FALSE)-1,"")</f>
        <v>0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5.4650011139845072</v>
      </c>
      <c r="Y17" s="51">
        <f t="shared" si="8"/>
        <v>0.2159675182454005</v>
      </c>
      <c r="Z17" s="52">
        <f t="shared" si="0"/>
        <v>9.375E-2</v>
      </c>
      <c r="AA17" s="58">
        <f>IFERROR(VLOOKUP(N17,'[1]Valuation Sheet'!$B:$W,21,FALSE),"")</f>
        <v>0.32179793100800413</v>
      </c>
      <c r="AB17" s="59">
        <f>IFERROR(VLOOKUP(N17,'[1]Valuation Sheet'!$B:$W,17,FALSE),"")</f>
        <v>6.4359586201600871E-2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52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45</v>
      </c>
      <c r="J18" s="28">
        <f t="shared" si="4"/>
        <v>22</v>
      </c>
      <c r="K18" s="28">
        <f t="shared" si="5"/>
        <v>43</v>
      </c>
      <c r="L18" s="28">
        <f t="shared" si="6"/>
        <v>56</v>
      </c>
      <c r="M18" s="28"/>
      <c r="N18" s="33" t="s">
        <v>31</v>
      </c>
      <c r="O18" s="55" t="str">
        <f>IFERROR(VLOOKUP(N18,'[1]Valuation Sheet'!$B:$W,7,FALSE),"")</f>
        <v>38.50</v>
      </c>
      <c r="P18" s="51">
        <f>IFERROR(VLOOKUP(N18,'[1]Price List'!$B:$Y,MATCH("CLOSE",'[1]Price List'!$6:$6,0)-1,FALSE)/VLOOKUP(N18,'[1]Price List'!$B:$D,MATCH("PCLOSE",'[1]Price List'!$6:$6,0)-1,FALSE)-1,"")</f>
        <v>-1.2820512820512775E-2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7.8442805257391806</v>
      </c>
      <c r="Y18" s="51">
        <f t="shared" si="8"/>
        <v>0.19130345394736845</v>
      </c>
      <c r="Z18" s="52">
        <f t="shared" si="0"/>
        <v>3.9429870129870134E-2</v>
      </c>
      <c r="AA18" s="58">
        <f>IFERROR(VLOOKUP(N18,'[1]Valuation Sheet'!$B:$W,21,FALSE),"")</f>
        <v>-5.8632127630652842E-2</v>
      </c>
      <c r="AB18" s="59">
        <f>IFERROR(VLOOKUP(N18,'[1]Valuation Sheet'!$B:$W,17,FALSE),"")</f>
        <v>-1.1726425526130568E-2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5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35</v>
      </c>
      <c r="J19" s="28">
        <f t="shared" si="4"/>
        <v>41</v>
      </c>
      <c r="K19" s="28">
        <f t="shared" si="5"/>
        <v>52</v>
      </c>
      <c r="L19" s="28">
        <f t="shared" si="6"/>
        <v>35</v>
      </c>
      <c r="M19" s="28"/>
      <c r="N19" s="33" t="s">
        <v>32</v>
      </c>
      <c r="O19" s="55" t="str">
        <f>IFERROR(VLOOKUP(N19,'[1]Valuation Sheet'!$B:$W,7,FALSE),"")</f>
        <v>2.20</v>
      </c>
      <c r="P19" s="51">
        <f>IFERROR(VLOOKUP(N19,'[1]Price List'!$B:$Y,MATCH("CLOSE",'[1]Price List'!$6:$6,0)-1,FALSE)/VLOOKUP(N19,'[1]Price List'!$B:$D,MATCH("PCLOSE",'[1]Price List'!$6:$6,0)-1,FALSE)-1,"")</f>
        <v>2.8037383177570208E-2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5.6639828233260738</v>
      </c>
      <c r="Y19" s="51">
        <f t="shared" si="8"/>
        <v>0.13682932404710799</v>
      </c>
      <c r="Z19" s="52">
        <f t="shared" si="0"/>
        <v>9.054545454545454E-3</v>
      </c>
      <c r="AA19" s="58">
        <f>IFERROR(VLOOKUP(N19,'[1]Valuation Sheet'!$B:$W,21,FALSE),"")</f>
        <v>0.917315861690704</v>
      </c>
      <c r="AB19" s="59">
        <f>IFERROR(VLOOKUP(N19,'[1]Valuation Sheet'!$B:$W,17,FALSE),"")</f>
        <v>0.1834631723381408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51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5</v>
      </c>
      <c r="J20" s="28">
        <f t="shared" si="4"/>
        <v>10</v>
      </c>
      <c r="K20" s="28">
        <f t="shared" si="5"/>
        <v>1</v>
      </c>
      <c r="L20" s="28">
        <f t="shared" si="6"/>
        <v>12</v>
      </c>
      <c r="M20" s="28"/>
      <c r="N20" s="33" t="s">
        <v>33</v>
      </c>
      <c r="O20" s="55" t="str">
        <f>IFERROR(VLOOKUP(N20,'[1]Valuation Sheet'!$B:$W,7,FALSE),"")</f>
        <v>5.55</v>
      </c>
      <c r="P20" s="51">
        <f>IFERROR(VLOOKUP(N20,'[1]Price List'!$B:$Y,MATCH("CLOSE",'[1]Price List'!$6:$6,0)-1,FALSE)/VLOOKUP(N20,'[1]Price List'!$B:$D,MATCH("PCLOSE",'[1]Price List'!$6:$6,0)-1,FALSE)-1,"")</f>
        <v>-8.9285714285713969E-3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2.2057126788489465</v>
      </c>
      <c r="Y20" s="51">
        <f t="shared" si="8"/>
        <v>0.38629416678952277</v>
      </c>
      <c r="Z20" s="52">
        <f t="shared" si="0"/>
        <v>0.1531891891891892</v>
      </c>
      <c r="AA20" s="58">
        <f>IFERROR(VLOOKUP(N20,'[1]Valuation Sheet'!$B:$W,21,FALSE),"")</f>
        <v>3.0409696846053436</v>
      </c>
      <c r="AB20" s="59">
        <f>IFERROR(VLOOKUP(N20,'[1]Valuation Sheet'!$B:$W,17,FALSE),"")</f>
        <v>0.60819393692106849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49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46</v>
      </c>
      <c r="J21" s="28">
        <f t="shared" si="4"/>
        <v>49</v>
      </c>
      <c r="K21" s="28">
        <f t="shared" si="5"/>
        <v>61.5</v>
      </c>
      <c r="L21" s="28">
        <f t="shared" si="6"/>
        <v>45</v>
      </c>
      <c r="M21" s="28"/>
      <c r="N21" s="33" t="s">
        <v>34</v>
      </c>
      <c r="O21" s="55" t="str">
        <f>IFERROR(VLOOKUP(N21,'[1]Valuation Sheet'!$B:$W,7,FALSE),"")</f>
        <v>6.55</v>
      </c>
      <c r="P21" s="51">
        <f>IFERROR(VLOOKUP(N21,'[1]Price List'!$B:$Y,MATCH("CLOSE",'[1]Price List'!$6:$6,0)-1,FALSE)/VLOOKUP(N21,'[1]Price List'!$B:$D,MATCH("PCLOSE",'[1]Price List'!$6:$6,0)-1,FALSE)-1,"")</f>
        <v>-7.575757575757569E-3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7.9536623045322665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0.4212207047819736</v>
      </c>
      <c r="AB21" s="59">
        <f>IFERROR(VLOOKUP(N21,'[1]Valuation Sheet'!$B:$W,17,FALSE),"")</f>
        <v>8.4244140956394764E-2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29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41</v>
      </c>
      <c r="J22" s="28">
        <f t="shared" si="4"/>
        <v>39</v>
      </c>
      <c r="K22" s="28">
        <f t="shared" si="5"/>
        <v>61.5</v>
      </c>
      <c r="L22" s="28">
        <f t="shared" si="6"/>
        <v>30</v>
      </c>
      <c r="M22" s="28"/>
      <c r="N22" s="33" t="s">
        <v>35</v>
      </c>
      <c r="O22" s="55" t="str">
        <f>IFERROR(VLOOKUP(N22,'[1]Valuation Sheet'!$B:$W,7,FALSE),"")</f>
        <v>0.56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6.4947761499081444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1.3484139495749963</v>
      </c>
      <c r="AB22" s="59">
        <f>IFERROR(VLOOKUP(N22,'[1]Valuation Sheet'!$B:$W,17,FALSE),"")</f>
        <v>0.26968278991499917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48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14</v>
      </c>
      <c r="J23" s="28">
        <f t="shared" si="4"/>
        <v>13</v>
      </c>
      <c r="K23" s="28">
        <f t="shared" si="5"/>
        <v>2</v>
      </c>
      <c r="L23" s="28">
        <f t="shared" si="6"/>
        <v>29</v>
      </c>
      <c r="M23" s="28"/>
      <c r="N23" s="33" t="s">
        <v>36</v>
      </c>
      <c r="O23" s="55" t="str">
        <f>IFERROR(VLOOKUP(N23,'[1]Valuation Sheet'!$B:$W,7,FALSE),"")</f>
        <v>18.50</v>
      </c>
      <c r="P23" s="51">
        <f>IFERROR(VLOOKUP(N23,'[1]Price List'!$B:$Y,MATCH("CLOSE",'[1]Price List'!$6:$6,0)-1,FALSE)/VLOOKUP(N23,'[1]Price List'!$B:$D,MATCH("PCLOSE",'[1]Price List'!$6:$6,0)-1,FALSE)-1,"")</f>
        <v>-5.3763440860216116E-3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3.278381035370789</v>
      </c>
      <c r="Y23" s="51">
        <f t="shared" si="8"/>
        <v>0.33478260869565218</v>
      </c>
      <c r="Z23" s="52">
        <f t="shared" si="0"/>
        <v>0.15131351351351352</v>
      </c>
      <c r="AA23" s="58">
        <f>IFERROR(VLOOKUP(N23,'[1]Valuation Sheet'!$B:$W,21,FALSE),"")</f>
        <v>1.4660161105984986</v>
      </c>
      <c r="AB23" s="59">
        <f>IFERROR(VLOOKUP(N23,'[1]Valuation Sheet'!$B:$W,17,FALSE),"")</f>
        <v>0.29320322211969962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53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29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61.5</v>
      </c>
      <c r="L25" s="28">
        <f t="shared" si="6"/>
        <v>65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29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58</v>
      </c>
      <c r="J26" s="28">
        <f t="shared" si="4"/>
        <v>52</v>
      </c>
      <c r="K26" s="28">
        <f t="shared" si="5"/>
        <v>42</v>
      </c>
      <c r="L26" s="28">
        <f t="shared" si="6"/>
        <v>58</v>
      </c>
      <c r="M26" s="28"/>
      <c r="N26" s="33" t="s">
        <v>39</v>
      </c>
      <c r="O26" s="55" t="str">
        <f>IFERROR(VLOOKUP(N26,'[1]Valuation Sheet'!$B:$W,7,FALSE),"")</f>
        <v>46.00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18.349694065802801</v>
      </c>
      <c r="Y26" s="51">
        <f t="shared" si="8"/>
        <v>6.6682598769108412E-2</v>
      </c>
      <c r="Z26" s="52">
        <f t="shared" si="0"/>
        <v>4.0069565217391301E-2</v>
      </c>
      <c r="AA26" s="58">
        <f>IFERROR(VLOOKUP(N26,'[1]Valuation Sheet'!$B:$W,21,FALSE),"")</f>
        <v>-0.14498584958950456</v>
      </c>
      <c r="AB26" s="59">
        <f>IFERROR(VLOOKUP(N26,'[1]Valuation Sheet'!$B:$W,17,FALSE),"")</f>
        <v>-2.8997169917900911E-2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64.5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63</v>
      </c>
      <c r="J27" s="28">
        <f t="shared" si="4"/>
        <v>61</v>
      </c>
      <c r="K27" s="28">
        <f t="shared" si="5"/>
        <v>61.5</v>
      </c>
      <c r="L27" s="28">
        <f t="shared" si="6"/>
        <v>69</v>
      </c>
      <c r="M27" s="28"/>
      <c r="N27" s="33" t="s">
        <v>40</v>
      </c>
      <c r="O27" s="55" t="str">
        <f>IFERROR(VLOOKUP(N27,'[1]Valuation Sheet'!$B:$W,7,FALSE),"")</f>
        <v>15.30</v>
      </c>
      <c r="P27" s="51">
        <f>IFERROR(VLOOKUP(N27,'[1]Price List'!$B:$Y,MATCH("CLOSE",'[1]Price List'!$6:$6,0)-1,FALSE)/VLOOKUP(N27,'[1]Price List'!$B:$D,MATCH("PCLOSE",'[1]Price List'!$6:$6,0)-1,FALSE)-1,"")</f>
        <v>-9.9999999999999978E-2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47.68471573177623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-0.71571142421185108</v>
      </c>
      <c r="AB27" s="59">
        <f>IFERROR(VLOOKUP(N27,'[1]Valuation Sheet'!$B:$W,17,FALSE),"")</f>
        <v>-0.14314228484237024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53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52</v>
      </c>
      <c r="J28" s="28">
        <f t="shared" si="4"/>
        <v>59</v>
      </c>
      <c r="K28" s="28">
        <f t="shared" si="5"/>
        <v>39</v>
      </c>
      <c r="L28" s="28">
        <f t="shared" si="6"/>
        <v>61</v>
      </c>
      <c r="M28" s="28"/>
      <c r="N28" s="33" t="s">
        <v>41</v>
      </c>
      <c r="O28" s="55" t="str">
        <f>IFERROR(VLOOKUP(N28,'[1]Valuation Sheet'!$B:$W,7,FALSE),"")</f>
        <v>58.00</v>
      </c>
      <c r="P28" s="51">
        <f>IFERROR(VLOOKUP(N28,'[1]Price List'!$B:$Y,MATCH("CLOSE",'[1]Price List'!$6:$6,0)-1,FALSE)/VLOOKUP(N28,'[1]Price List'!$B:$D,MATCH("PCLOSE",'[1]Price List'!$6:$6,0)-1,FALSE)-1,"")</f>
        <v>-1.6949152542372836E-2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10.877079101682883</v>
      </c>
      <c r="Y28" s="51">
        <f t="shared" si="8"/>
        <v>1.7882426470588221E-2</v>
      </c>
      <c r="Z28" s="52">
        <f t="shared" si="0"/>
        <v>4.4575862068965515E-2</v>
      </c>
      <c r="AA28" s="58">
        <f>IFERROR(VLOOKUP(N28,'[1]Valuation Sheet'!$B:$W,21,FALSE),"")</f>
        <v>-0.28773919690452299</v>
      </c>
      <c r="AB28" s="59">
        <f>IFERROR(VLOOKUP(N28,'[1]Valuation Sheet'!$B:$W,17,FALSE),"")</f>
        <v>-5.7547839380904575E-2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53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29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64</v>
      </c>
      <c r="J30" s="28">
        <f t="shared" si="4"/>
        <v>57</v>
      </c>
      <c r="K30" s="28">
        <f t="shared" si="5"/>
        <v>15</v>
      </c>
      <c r="L30" s="28">
        <f t="shared" si="6"/>
        <v>47</v>
      </c>
      <c r="M30" s="28"/>
      <c r="N30" s="33" t="s">
        <v>43</v>
      </c>
      <c r="O30" s="55" t="str">
        <f>IFERROR(VLOOKUP(N30,'[1]Valuation Sheet'!$B:$W,7,FALSE),"")</f>
        <v>13.05</v>
      </c>
      <c r="P30" s="51">
        <f>IFERROR(VLOOKUP(N30,'[1]Price List'!$B:$Y,MATCH("CLOSE",'[1]Price List'!$6:$6,0)-1,FALSE)/VLOOKUP(N30,'[1]Price List'!$B:$D,MATCH("PCLOSE",'[1]Price List'!$6:$6,0)-1,FALSE)-1,"")</f>
        <v>0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53.71740191789462</v>
      </c>
      <c r="Y30" s="51">
        <f t="shared" si="8"/>
        <v>3.6347792998477929E-2</v>
      </c>
      <c r="Z30" s="52">
        <f t="shared" si="0"/>
        <v>9.5785440613026809E-2</v>
      </c>
      <c r="AA30" s="58">
        <f>IFERROR(VLOOKUP(N30,'[1]Valuation Sheet'!$B:$W,21,FALSE),"")</f>
        <v>0.39609265252636061</v>
      </c>
      <c r="AB30" s="59">
        <f>IFERROR(VLOOKUP(N30,'[1]Valuation Sheet'!$B:$W,17,FALSE),"")</f>
        <v>7.9218530505272167E-2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29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53</v>
      </c>
      <c r="J31" s="28">
        <f t="shared" si="4"/>
        <v>43</v>
      </c>
      <c r="K31" s="28">
        <f t="shared" si="5"/>
        <v>16</v>
      </c>
      <c r="L31" s="28">
        <f t="shared" si="6"/>
        <v>63</v>
      </c>
      <c r="M31" s="28"/>
      <c r="N31" s="33" t="s">
        <v>44</v>
      </c>
      <c r="O31" s="55" t="str">
        <f>IFERROR(VLOOKUP(N31,'[1]Valuation Sheet'!$B:$W,7,FALSE),"")</f>
        <v>170.00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11.013552493223024</v>
      </c>
      <c r="Y31" s="51">
        <f t="shared" si="8"/>
        <v>0.13195571331981068</v>
      </c>
      <c r="Z31" s="52">
        <f t="shared" si="0"/>
        <v>9.4139117647058831E-2</v>
      </c>
      <c r="AA31" s="58">
        <f>IFERROR(VLOOKUP(N31,'[1]Valuation Sheet'!$B:$W,21,FALSE),"")</f>
        <v>-0.32254169618708695</v>
      </c>
      <c r="AB31" s="59">
        <f>IFERROR(VLOOKUP(N31,'[1]Valuation Sheet'!$B:$W,17,FALSE),"")</f>
        <v>-6.4508339237417389E-2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10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57</v>
      </c>
      <c r="J32" s="28" t="str">
        <f t="shared" si="4"/>
        <v/>
      </c>
      <c r="K32" s="28">
        <f t="shared" si="5"/>
        <v>7</v>
      </c>
      <c r="L32" s="28">
        <f t="shared" si="6"/>
        <v>60</v>
      </c>
      <c r="M32" s="28"/>
      <c r="N32" s="33" t="s">
        <v>45</v>
      </c>
      <c r="O32" s="55" t="str">
        <f>IFERROR(VLOOKUP(N32,'[1]Valuation Sheet'!$B:$W,7,FALSE),"")</f>
        <v>13.00</v>
      </c>
      <c r="P32" s="51">
        <f>IFERROR(VLOOKUP(N32,'[1]Price List'!$B:$Y,MATCH("CLOSE",'[1]Price List'!$6:$6,0)-1,FALSE)/VLOOKUP(N32,'[1]Price List'!$B:$D,MATCH("PCLOSE",'[1]Price List'!$6:$6,0)-1,FALSE)-1,"")</f>
        <v>3.8610038610038533E-3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15.873093430304667</v>
      </c>
      <c r="Y32" s="51" t="str">
        <f t="shared" si="8"/>
        <v/>
      </c>
      <c r="Z32" s="52">
        <f t="shared" si="0"/>
        <v>0.11206730769230769</v>
      </c>
      <c r="AA32" s="58">
        <f>IFERROR(VLOOKUP(N32,'[1]Valuation Sheet'!$B:$W,21,FALSE),"")</f>
        <v>-0.25983924594015828</v>
      </c>
      <c r="AB32" s="59">
        <f>IFERROR(VLOOKUP(N32,'[1]Valuation Sheet'!$B:$W,17,FALSE),"")</f>
        <v>-5.1967849188031545E-2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53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64.5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38</v>
      </c>
      <c r="J34" s="28">
        <f t="shared" si="4"/>
        <v>28</v>
      </c>
      <c r="K34" s="28">
        <f t="shared" si="5"/>
        <v>19</v>
      </c>
      <c r="L34" s="28">
        <f t="shared" si="6"/>
        <v>36</v>
      </c>
      <c r="M34" s="28"/>
      <c r="N34" s="33" t="s">
        <v>47</v>
      </c>
      <c r="O34" s="55" t="str">
        <f>IFERROR(VLOOKUP(N34,'[1]Valuation Sheet'!$B:$W,7,FALSE),"")</f>
        <v>6.30</v>
      </c>
      <c r="P34" s="51">
        <f>IFERROR(VLOOKUP(N34,'[1]Price List'!$B:$Y,MATCH("CLOSE",'[1]Price List'!$6:$6,0)-1,FALSE)/VLOOKUP(N34,'[1]Price List'!$B:$D,MATCH("PCLOSE",'[1]Price List'!$6:$6,0)-1,FALSE)-1,"")</f>
        <v>-9.9999999999999978E-2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5.9170934597095313</v>
      </c>
      <c r="Y34" s="51">
        <f t="shared" si="8"/>
        <v>0.17553807344021954</v>
      </c>
      <c r="Z34" s="52">
        <f t="shared" si="0"/>
        <v>8.4464285714285714E-2</v>
      </c>
      <c r="AA34" s="58">
        <f>IFERROR(VLOOKUP(N34,'[1]Valuation Sheet'!$B:$W,21,FALSE),"")</f>
        <v>0.90823916343297362</v>
      </c>
      <c r="AB34" s="59">
        <f>IFERROR(VLOOKUP(N34,'[1]Valuation Sheet'!$B:$W,17,FALSE),"")</f>
        <v>0.18164783268659468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29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44</v>
      </c>
      <c r="J35" s="28">
        <f t="shared" si="4"/>
        <v>47</v>
      </c>
      <c r="K35" s="28">
        <f t="shared" si="5"/>
        <v>18</v>
      </c>
      <c r="L35" s="28">
        <f t="shared" si="6"/>
        <v>59</v>
      </c>
      <c r="M35" s="28"/>
      <c r="N35" s="33" t="s">
        <v>48</v>
      </c>
      <c r="O35" s="55" t="str">
        <f>IFERROR(VLOOKUP(N35,'[1]Valuation Sheet'!$B:$W,7,FALSE),"")</f>
        <v>24.75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7.7528061067976033</v>
      </c>
      <c r="Y35" s="51">
        <f t="shared" si="8"/>
        <v>0.11713379509379505</v>
      </c>
      <c r="Z35" s="52">
        <f t="shared" si="0"/>
        <v>8.8853333333333326E-2</v>
      </c>
      <c r="AA35" s="58">
        <f>IFERROR(VLOOKUP(N35,'[1]Valuation Sheet'!$B:$W,21,FALSE),"")</f>
        <v>-0.22714859228185447</v>
      </c>
      <c r="AB35" s="59">
        <f>IFERROR(VLOOKUP(N35,'[1]Valuation Sheet'!$B:$W,17,FALSE),"")</f>
        <v>-4.5429718456370893E-2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53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29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40</v>
      </c>
      <c r="J37" s="28">
        <f t="shared" si="4"/>
        <v>48</v>
      </c>
      <c r="K37" s="28">
        <f t="shared" si="5"/>
        <v>26</v>
      </c>
      <c r="L37" s="28">
        <f t="shared" si="6"/>
        <v>48</v>
      </c>
      <c r="M37" s="28"/>
      <c r="N37" s="33" t="s">
        <v>50</v>
      </c>
      <c r="O37" s="55" t="str">
        <f>IFERROR(VLOOKUP(N37,'[1]Valuation Sheet'!$B:$W,7,FALSE),"")</f>
        <v>5.28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6.2054082849685779</v>
      </c>
      <c r="Y37" s="51">
        <f t="shared" si="8"/>
        <v>0.11166306834245752</v>
      </c>
      <c r="Z37" s="52">
        <f t="shared" ref="Z37:Z68" si="9">IFERROR(AC37/O37,"")</f>
        <v>7.5729166666666667E-2</v>
      </c>
      <c r="AA37" s="58">
        <f>IFERROR(VLOOKUP(N37,'[1]Valuation Sheet'!$B:$W,21,FALSE),"")</f>
        <v>0.34983100564260039</v>
      </c>
      <c r="AB37" s="59">
        <f>IFERROR(VLOOKUP(N37,'[1]Valuation Sheet'!$B:$W,17,FALSE),"")</f>
        <v>6.9966201128520034E-2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53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56.5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27</v>
      </c>
      <c r="J39" s="28">
        <f t="shared" si="10"/>
        <v>50</v>
      </c>
      <c r="K39" s="28">
        <f t="shared" si="11"/>
        <v>47</v>
      </c>
      <c r="L39" s="28">
        <f t="shared" si="12"/>
        <v>31</v>
      </c>
      <c r="M39" s="28"/>
      <c r="N39" s="33" t="s">
        <v>52</v>
      </c>
      <c r="O39" s="55" t="str">
        <f>IFERROR(VLOOKUP(N39,'[1]Valuation Sheet'!$B:$W,7,FALSE),"")</f>
        <v>6.00</v>
      </c>
      <c r="P39" s="51">
        <f>IFERROR(VLOOKUP(N39,'[1]Price List'!$B:$Y,MATCH("CLOSE",'[1]Price List'!$6:$6,0)-1,FALSE)/VLOOKUP(N39,'[1]Price List'!$B:$D,MATCH("PCLOSE",'[1]Price List'!$6:$6,0)-1,FALSE)-1,"")</f>
        <v>-3.2258064516129115E-2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4.936562798735908</v>
      </c>
      <c r="Y39" s="51">
        <f t="shared" si="8"/>
        <v>8.0903442485306773E-2</v>
      </c>
      <c r="Z39" s="52">
        <f t="shared" si="9"/>
        <v>2.5025000000000002E-2</v>
      </c>
      <c r="AA39" s="58">
        <f>IFERROR(VLOOKUP(N39,'[1]Valuation Sheet'!$B:$W,21,FALSE),"")</f>
        <v>1.2816479035430155</v>
      </c>
      <c r="AB39" s="59">
        <f>IFERROR(VLOOKUP(N39,'[1]Valuation Sheet'!$B:$W,17,FALSE),"")</f>
        <v>0.25632958070860301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29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30</v>
      </c>
      <c r="J40" s="28">
        <f t="shared" si="10"/>
        <v>4</v>
      </c>
      <c r="K40" s="28">
        <f t="shared" si="11"/>
        <v>46</v>
      </c>
      <c r="L40" s="28">
        <f t="shared" si="12"/>
        <v>27</v>
      </c>
      <c r="M40" s="28"/>
      <c r="N40" s="33" t="s">
        <v>53</v>
      </c>
      <c r="O40" s="55" t="str">
        <f>IFERROR(VLOOKUP(N40,'[1]Valuation Sheet'!$B:$W,7,FALSE),"")</f>
        <v>1.01</v>
      </c>
      <c r="P40" s="51">
        <f>IFERROR(VLOOKUP(N40,'[1]Price List'!$B:$Y,MATCH("CLOSE",'[1]Price List'!$6:$6,0)-1,FALSE)/VLOOKUP(N40,'[1]Price List'!$B:$D,MATCH("PCLOSE",'[1]Price List'!$6:$6,0)-1,FALSE)-1,"")</f>
        <v>0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5.1887534466868441</v>
      </c>
      <c r="Y40" s="51">
        <f t="shared" si="8"/>
        <v>0.53412755874927198</v>
      </c>
      <c r="Z40" s="52">
        <f t="shared" si="9"/>
        <v>2.9691089108910891E-2</v>
      </c>
      <c r="AA40" s="58">
        <f>IFERROR(VLOOKUP(N40,'[1]Valuation Sheet'!$B:$W,21,FALSE),"")</f>
        <v>1.7170072061200163</v>
      </c>
      <c r="AB40" s="59">
        <f>IFERROR(VLOOKUP(N40,'[1]Valuation Sheet'!$B:$W,17,FALSE),"")</f>
        <v>0.34340144122400318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54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13</v>
      </c>
      <c r="J41" s="28" t="str">
        <f t="shared" si="10"/>
        <v/>
      </c>
      <c r="K41" s="28">
        <f t="shared" si="11"/>
        <v>8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5.80</v>
      </c>
      <c r="P41" s="51">
        <f>IFERROR(VLOOKUP(N41,'[1]Price List'!$B:$Y,MATCH("CLOSE",'[1]Price List'!$6:$6,0)-1,FALSE)/VLOOKUP(N41,'[1]Price List'!$B:$D,MATCH("PCLOSE",'[1]Price List'!$6:$6,0)-1,FALSE)-1,"")</f>
        <v>-1.6949152542372947E-2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3.2503923683276081</v>
      </c>
      <c r="Y41" s="51" t="str">
        <f t="shared" si="8"/>
        <v/>
      </c>
      <c r="Z41" s="52">
        <f t="shared" si="9"/>
        <v>0.112</v>
      </c>
      <c r="AA41" s="58">
        <f>IFERROR(VLOOKUP(N41,'[1]Valuation Sheet'!$B:$W,21,FALSE),"")</f>
        <v>3.5547160596691061</v>
      </c>
      <c r="AB41" s="59">
        <f>IFERROR(VLOOKUP(N41,'[1]Valuation Sheet'!$B:$W,17,FALSE),"")</f>
        <v>0.71094321193382126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29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61</v>
      </c>
      <c r="J42" s="28">
        <f t="shared" si="10"/>
        <v>53</v>
      </c>
      <c r="K42" s="28">
        <f t="shared" si="11"/>
        <v>50</v>
      </c>
      <c r="L42" s="28">
        <f t="shared" si="12"/>
        <v>66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53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29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28</v>
      </c>
      <c r="J44" s="28">
        <f t="shared" si="10"/>
        <v>17</v>
      </c>
      <c r="K44" s="28">
        <f t="shared" si="11"/>
        <v>9</v>
      </c>
      <c r="L44" s="28">
        <f t="shared" si="12"/>
        <v>34</v>
      </c>
      <c r="M44" s="28"/>
      <c r="N44" s="33" t="s">
        <v>57</v>
      </c>
      <c r="O44" s="55" t="str">
        <f>IFERROR(VLOOKUP(N44,'[1]Valuation Sheet'!$B:$W,7,FALSE),"")</f>
        <v>18.00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5.1399362008621132</v>
      </c>
      <c r="Y44" s="51">
        <f t="shared" si="8"/>
        <v>0.25681039562289582</v>
      </c>
      <c r="Z44" s="52">
        <f t="shared" si="9"/>
        <v>0.11168055555555556</v>
      </c>
      <c r="AA44" s="58">
        <f>IFERROR(VLOOKUP(N44,'[1]Valuation Sheet'!$B:$W,21,FALSE),"")</f>
        <v>0.97151151740818564</v>
      </c>
      <c r="AB44" s="59">
        <f>IFERROR(VLOOKUP(N44,'[1]Valuation Sheet'!$B:$W,17,FALSE),"")</f>
        <v>0.19430230348163713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53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29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47</v>
      </c>
      <c r="J46" s="28">
        <f t="shared" si="10"/>
        <v>29</v>
      </c>
      <c r="K46" s="28">
        <f t="shared" si="11"/>
        <v>4</v>
      </c>
      <c r="L46" s="28">
        <f t="shared" si="12"/>
        <v>54</v>
      </c>
      <c r="M46" s="28"/>
      <c r="N46" s="33" t="s">
        <v>59</v>
      </c>
      <c r="O46" s="55" t="str">
        <f>IFERROR(VLOOKUP(N46,'[1]Valuation Sheet'!$B:$W,7,FALSE),"")</f>
        <v>1.65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8.0469669776175454</v>
      </c>
      <c r="Y46" s="51">
        <f t="shared" si="8"/>
        <v>0.1678977272727272</v>
      </c>
      <c r="Z46" s="52">
        <f t="shared" si="9"/>
        <v>0.12120303030303034</v>
      </c>
      <c r="AA46" s="58">
        <f>IFERROR(VLOOKUP(N46,'[1]Valuation Sheet'!$B:$W,21,FALSE),"")</f>
        <v>-1.1112734267466395E-2</v>
      </c>
      <c r="AB46" s="59">
        <f>IFERROR(VLOOKUP(N46,'[1]Valuation Sheet'!$B:$W,17,FALSE),"")</f>
        <v>-2.2225468534933235E-3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53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29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59</v>
      </c>
      <c r="J48" s="28">
        <f t="shared" si="10"/>
        <v>56</v>
      </c>
      <c r="K48" s="28">
        <f t="shared" si="11"/>
        <v>48</v>
      </c>
      <c r="L48" s="28">
        <f t="shared" si="12"/>
        <v>64</v>
      </c>
      <c r="M48" s="28"/>
      <c r="N48" s="33" t="s">
        <v>61</v>
      </c>
      <c r="O48" s="55" t="str">
        <f>IFERROR(VLOOKUP(N48,'[1]Valuation Sheet'!$B:$W,7,FALSE),"")</f>
        <v>10.80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28.276445264604561</v>
      </c>
      <c r="Y48" s="51">
        <f t="shared" si="8"/>
        <v>4.0538071315996793E-2</v>
      </c>
      <c r="Z48" s="52">
        <f t="shared" si="9"/>
        <v>2.1083333333333332E-2</v>
      </c>
      <c r="AA48" s="58">
        <f>IFERROR(VLOOKUP(N48,'[1]Valuation Sheet'!$B:$W,21,FALSE),"")</f>
        <v>-0.38831253529405818</v>
      </c>
      <c r="AB48" s="59">
        <f>IFERROR(VLOOKUP(N48,'[1]Valuation Sheet'!$B:$W,17,FALSE),"")</f>
        <v>-7.7662507058811503E-2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7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65</v>
      </c>
      <c r="J49" s="28" t="str">
        <f t="shared" si="10"/>
        <v/>
      </c>
      <c r="K49" s="28">
        <f t="shared" si="11"/>
        <v>51</v>
      </c>
      <c r="L49" s="28">
        <f t="shared" si="12"/>
        <v>70</v>
      </c>
      <c r="M49" s="28"/>
      <c r="N49" s="33" t="s">
        <v>62</v>
      </c>
      <c r="O49" s="55" t="str">
        <f>IFERROR(VLOOKUP(N49,'[1]Valuation Sheet'!$B:$W,7,FALSE),"")</f>
        <v>17.70</v>
      </c>
      <c r="P49" s="51">
        <f>IFERROR(VLOOKUP(N49,'[1]Price List'!$B:$Y,MATCH("CLOSE",'[1]Price List'!$6:$6,0)-1,FALSE)/VLOOKUP(N49,'[1]Price List'!$B:$D,MATCH("PCLOSE",'[1]Price List'!$6:$6,0)-1,FALSE)-1,"")</f>
        <v>1.1428571428571344E-2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720.59913402287805</v>
      </c>
      <c r="Y49" s="51" t="str">
        <f t="shared" si="8"/>
        <v/>
      </c>
      <c r="Z49" s="52">
        <f t="shared" si="9"/>
        <v>1.1476271186440679E-2</v>
      </c>
      <c r="AA49" s="58">
        <f>IFERROR(VLOOKUP(N49,'[1]Valuation Sheet'!$B:$W,21,FALSE),"")</f>
        <v>-0.75256952322087833</v>
      </c>
      <c r="AB49" s="59">
        <f>IFERROR(VLOOKUP(N49,'[1]Valuation Sheet'!$B:$W,17,FALSE),"")</f>
        <v>-0.15051390464417569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2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33</v>
      </c>
      <c r="J50" s="28">
        <f t="shared" si="10"/>
        <v>32</v>
      </c>
      <c r="K50" s="28">
        <f t="shared" si="11"/>
        <v>10</v>
      </c>
      <c r="L50" s="28">
        <f t="shared" si="12"/>
        <v>44</v>
      </c>
      <c r="M50" s="28"/>
      <c r="N50" s="33" t="s">
        <v>63</v>
      </c>
      <c r="O50" s="55" t="str">
        <f>IFERROR(VLOOKUP(N50,'[1]Valuation Sheet'!$B:$W,7,FALSE),"")</f>
        <v>11.25</v>
      </c>
      <c r="P50" s="51">
        <f>IFERROR(VLOOKUP(N50,'[1]Price List'!$B:$Y,MATCH("CLOSE",'[1]Price List'!$6:$6,0)-1,FALSE)/VLOOKUP(N50,'[1]Price List'!$B:$D,MATCH("PCLOSE",'[1]Price List'!$6:$6,0)-1,FALSE)-1,"")</f>
        <v>9.2233009708737823E-2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5.5323559615234617</v>
      </c>
      <c r="Y50" s="51">
        <f t="shared" si="8"/>
        <v>0.16278865185185198</v>
      </c>
      <c r="Z50" s="52">
        <f t="shared" si="9"/>
        <v>0.11154666666666666</v>
      </c>
      <c r="AA50" s="58">
        <f>IFERROR(VLOOKUP(N50,'[1]Valuation Sheet'!$B:$W,21,FALSE),"")</f>
        <v>0.42974632865043527</v>
      </c>
      <c r="AB50" s="59">
        <f>IFERROR(VLOOKUP(N50,'[1]Valuation Sheet'!$B:$W,17,FALSE),"")</f>
        <v>8.5949265730087099E-2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29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24</v>
      </c>
      <c r="J51" s="28">
        <f t="shared" si="10"/>
        <v>26</v>
      </c>
      <c r="K51" s="28">
        <f t="shared" si="11"/>
        <v>27</v>
      </c>
      <c r="L51" s="28">
        <f t="shared" si="12"/>
        <v>22</v>
      </c>
      <c r="M51" s="28"/>
      <c r="N51" s="33" t="s">
        <v>64</v>
      </c>
      <c r="O51" s="55" t="str">
        <f>IFERROR(VLOOKUP(N51,'[1]Valuation Sheet'!$B:$W,7,FALSE),"")</f>
        <v>14.00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4.7112634441452492</v>
      </c>
      <c r="Y51" s="51">
        <f t="shared" si="8"/>
        <v>0.18340541231126661</v>
      </c>
      <c r="Z51" s="52">
        <f t="shared" si="9"/>
        <v>7.1468571428571423E-2</v>
      </c>
      <c r="AA51" s="58">
        <f>IFERROR(VLOOKUP(N51,'[1]Valuation Sheet'!$B:$W,21,FALSE),"")</f>
        <v>1.8304369975951897</v>
      </c>
      <c r="AB51" s="59">
        <f>IFERROR(VLOOKUP(N51,'[1]Valuation Sheet'!$B:$W,17,FALSE),"")</f>
        <v>0.3660873995190379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29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22</v>
      </c>
      <c r="J52" s="28">
        <f t="shared" si="10"/>
        <v>58</v>
      </c>
      <c r="K52" s="28">
        <f t="shared" si="11"/>
        <v>30</v>
      </c>
      <c r="L52" s="28">
        <f t="shared" si="12"/>
        <v>4</v>
      </c>
      <c r="M52" s="28"/>
      <c r="N52" s="33" t="s">
        <v>65</v>
      </c>
      <c r="O52" s="55" t="str">
        <f>IFERROR(VLOOKUP(N52,'[1]Valuation Sheet'!$B:$W,7,FALSE),"")</f>
        <v>0.92</v>
      </c>
      <c r="P52" s="51">
        <f>IFERROR(VLOOKUP(N52,'[1]Price List'!$B:$Y,MATCH("CLOSE",'[1]Price List'!$6:$6,0)-1,FALSE)/VLOOKUP(N52,'[1]Price List'!$B:$D,MATCH("PCLOSE",'[1]Price List'!$6:$6,0)-1,FALSE)-1,"")</f>
        <v>0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4.5270490737278877</v>
      </c>
      <c r="Y52" s="51">
        <f t="shared" si="8"/>
        <v>2.5045537340619307E-2</v>
      </c>
      <c r="Z52" s="52">
        <f t="shared" si="9"/>
        <v>6.5234782608695641E-2</v>
      </c>
      <c r="AA52" s="58">
        <f>IFERROR(VLOOKUP(N52,'[1]Valuation Sheet'!$B:$W,21,FALSE),"")</f>
        <v>5.2527163802983807</v>
      </c>
      <c r="AB52" s="59">
        <f>IFERROR(VLOOKUP(N52,'[1]Valuation Sheet'!$B:$W,17,FALSE),"")</f>
        <v>1.0505432760596762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29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51</v>
      </c>
      <c r="J53" s="28">
        <f t="shared" si="10"/>
        <v>46</v>
      </c>
      <c r="K53" s="28">
        <f t="shared" si="11"/>
        <v>29</v>
      </c>
      <c r="L53" s="28">
        <f t="shared" si="12"/>
        <v>62</v>
      </c>
      <c r="M53" s="28"/>
      <c r="N53" s="33" t="s">
        <v>66</v>
      </c>
      <c r="O53" s="55" t="str">
        <f>IFERROR(VLOOKUP(N53,'[1]Valuation Sheet'!$B:$W,7,FALSE),"")</f>
        <v>15.00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10.023948082528074</v>
      </c>
      <c r="Y53" s="51">
        <f t="shared" si="8"/>
        <v>0.12355603074772883</v>
      </c>
      <c r="Z53" s="52">
        <f t="shared" si="9"/>
        <v>6.6626666666666667E-2</v>
      </c>
      <c r="AA53" s="58">
        <f>IFERROR(VLOOKUP(N53,'[1]Valuation Sheet'!$B:$W,21,FALSE),"")</f>
        <v>-0.30072582392709835</v>
      </c>
      <c r="AB53" s="59">
        <f>IFERROR(VLOOKUP(N53,'[1]Valuation Sheet'!$B:$W,17,FALSE),"")</f>
        <v>-6.0145164785419647E-2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9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60</v>
      </c>
      <c r="J54" s="28">
        <f t="shared" si="10"/>
        <v>55</v>
      </c>
      <c r="K54" s="28">
        <f t="shared" si="11"/>
        <v>36</v>
      </c>
      <c r="L54" s="28">
        <f t="shared" si="12"/>
        <v>71</v>
      </c>
      <c r="M54" s="28"/>
      <c r="N54" s="33" t="s">
        <v>67</v>
      </c>
      <c r="O54" s="55" t="str">
        <f>IFERROR(VLOOKUP(N54,'[1]Valuation Sheet'!$B:$W,7,FALSE),"")</f>
        <v>1,250.00</v>
      </c>
      <c r="P54" s="51">
        <f>IFERROR(VLOOKUP(N54,'[1]Price List'!$B:$Y,MATCH("CLOSE",'[1]Price List'!$6:$6,0)-1,FALSE)/VLOOKUP(N54,'[1]Price List'!$B:$D,MATCH("PCLOSE",'[1]Price List'!$6:$6,0)-1,FALSE)-1,"")</f>
        <v>4.0160642570281624E-3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30.265097212533359</v>
      </c>
      <c r="Y54" s="51">
        <f t="shared" si="8"/>
        <v>4.3061784331559508E-2</v>
      </c>
      <c r="Z54" s="52">
        <f t="shared" si="9"/>
        <v>4.685744E-2</v>
      </c>
      <c r="AA54" s="58">
        <f>IFERROR(VLOOKUP(N54,'[1]Valuation Sheet'!$B:$W,21,FALSE),"")</f>
        <v>-0.79222088727852435</v>
      </c>
      <c r="AB54" s="59">
        <f>IFERROR(VLOOKUP(N54,'[1]Valuation Sheet'!$B:$W,17,FALSE),"")</f>
        <v>-0.15844417745570483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53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62</v>
      </c>
      <c r="J56" s="28" t="str">
        <f t="shared" si="10"/>
        <v/>
      </c>
      <c r="K56" s="28">
        <f t="shared" si="11"/>
        <v>61.5</v>
      </c>
      <c r="L56" s="28">
        <f t="shared" si="12"/>
        <v>41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29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36</v>
      </c>
      <c r="J57" s="28">
        <f t="shared" si="10"/>
        <v>54</v>
      </c>
      <c r="K57" s="28">
        <f t="shared" si="11"/>
        <v>32</v>
      </c>
      <c r="L57" s="28">
        <f t="shared" si="12"/>
        <v>43</v>
      </c>
      <c r="M57" s="28"/>
      <c r="N57" s="33" t="s">
        <v>70</v>
      </c>
      <c r="O57" s="55" t="str">
        <f>IFERROR(VLOOKUP(N57,'[1]Valuation Sheet'!$B:$W,7,FALSE),"")</f>
        <v>8.30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5.7723345967120547</v>
      </c>
      <c r="Y57" s="51">
        <f t="shared" si="8"/>
        <v>4.7116733601070881E-2</v>
      </c>
      <c r="Z57" s="52">
        <f t="shared" si="9"/>
        <v>6.0240963855421679E-2</v>
      </c>
      <c r="AA57" s="58">
        <f>IFERROR(VLOOKUP(N57,'[1]Valuation Sheet'!$B:$W,21,FALSE),"")</f>
        <v>0.44168598685193228</v>
      </c>
      <c r="AB57" s="59">
        <f>IFERROR(VLOOKUP(N57,'[1]Valuation Sheet'!$B:$W,17,FALSE),"")</f>
        <v>8.8337197370386367E-2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29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55</v>
      </c>
      <c r="J58" s="28">
        <f t="shared" si="10"/>
        <v>38</v>
      </c>
      <c r="K58" s="28">
        <f t="shared" si="11"/>
        <v>21.5</v>
      </c>
      <c r="L58" s="28">
        <f t="shared" si="12"/>
        <v>46</v>
      </c>
      <c r="M58" s="28"/>
      <c r="N58" s="33" t="s">
        <v>71</v>
      </c>
      <c r="O58" s="55" t="str">
        <f>IFERROR(VLOOKUP(N58,'[1]Valuation Sheet'!$B:$W,7,FALSE),"")</f>
        <v>2.40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12.894036828831135</v>
      </c>
      <c r="Y58" s="51">
        <f t="shared" si="8"/>
        <v>0.14569982993197331</v>
      </c>
      <c r="Z58" s="52">
        <f t="shared" si="9"/>
        <v>8.3299999999999999E-2</v>
      </c>
      <c r="AA58" s="58">
        <f>IFERROR(VLOOKUP(N58,'[1]Valuation Sheet'!$B:$W,21,FALSE),"")</f>
        <v>0.41824355960804338</v>
      </c>
      <c r="AB58" s="59">
        <f>IFERROR(VLOOKUP(N58,'[1]Valuation Sheet'!$B:$W,17,FALSE),"")</f>
        <v>8.364871192160872E-2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 t="str">
        <f>IFERROR(_xlfn.RANK.AVG(P59,P$5:P$92,'Market Summary'!$Q$1),"")</f>
        <v/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61.5</v>
      </c>
      <c r="L59" s="28">
        <f t="shared" si="12"/>
        <v>67</v>
      </c>
      <c r="M59" s="28"/>
      <c r="N59" s="33" t="s">
        <v>72</v>
      </c>
      <c r="O59" s="55">
        <f>IFERROR(VLOOKUP(N59,'[1]Valuation Sheet'!$B:$W,7,FALSE),"")</f>
        <v>0.5</v>
      </c>
      <c r="P59" s="51" t="str">
        <f>IFERROR(VLOOKUP(N59,'[1]Price List'!$B:$Y,MATCH("CLOSE",'[1]Price List'!$6:$6,0)-1,FALSE)/VLOOKUP(N59,'[1]Price List'!$B:$D,MATCH("PCLOSE",'[1]Price List'!$6:$6,0)-1,FALSE)-1,"")</f>
        <v/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29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11</v>
      </c>
      <c r="J60" s="28" t="str">
        <f t="shared" si="10"/>
        <v/>
      </c>
      <c r="K60" s="28">
        <f t="shared" si="11"/>
        <v>61.5</v>
      </c>
      <c r="L60" s="28">
        <f t="shared" si="12"/>
        <v>7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53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29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16</v>
      </c>
      <c r="J62" s="28">
        <f t="shared" si="10"/>
        <v>12</v>
      </c>
      <c r="K62" s="28">
        <f t="shared" si="11"/>
        <v>61.5</v>
      </c>
      <c r="L62" s="28">
        <f t="shared" si="12"/>
        <v>6</v>
      </c>
      <c r="M62" s="28"/>
      <c r="N62" s="33" t="s">
        <v>75</v>
      </c>
      <c r="O62" s="55" t="str">
        <f>IFERROR(VLOOKUP(N62,'[1]Valuation Sheet'!$B:$W,7,FALSE),"")</f>
        <v>1.37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3.4784583656887107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4.775378714463991</v>
      </c>
      <c r="AB62" s="59">
        <f>IFERROR(VLOOKUP(N62,'[1]Valuation Sheet'!$B:$W,17,FALSE),"")</f>
        <v>0.95507574289279829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53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 t="str">
        <f>IFERROR(_xlfn.RANK.AVG(P64,P$5:P$92,'Market Summary'!$Q$1),"")</f>
        <v/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42</v>
      </c>
      <c r="J64" s="28">
        <f t="shared" si="10"/>
        <v>23</v>
      </c>
      <c r="K64" s="28">
        <f t="shared" si="11"/>
        <v>41</v>
      </c>
      <c r="L64" s="28">
        <f t="shared" si="12"/>
        <v>40</v>
      </c>
      <c r="M64" s="28"/>
      <c r="N64" s="33" t="s">
        <v>77</v>
      </c>
      <c r="O64" s="55">
        <f>IFERROR(VLOOKUP(N64,'[1]Valuation Sheet'!$B:$W,7,FALSE),"")</f>
        <v>4.54</v>
      </c>
      <c r="P64" s="51" t="str">
        <f>IFERROR(VLOOKUP(N64,'[1]Price List'!$B:$Y,MATCH("CLOSE",'[1]Price List'!$6:$6,0)-1,FALSE)/VLOOKUP(N64,'[1]Price List'!$B:$D,MATCH("PCLOSE",'[1]Price List'!$6:$6,0)-1,FALSE)-1,"")</f>
        <v/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 t="str">
        <f>IFERROR(_xlfn.RANK.AVG(P65,P$5:P$92,'Market Summary'!$Q$1),"")</f>
        <v/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43</v>
      </c>
      <c r="J65" s="28">
        <f t="shared" si="10"/>
        <v>36</v>
      </c>
      <c r="K65" s="28">
        <f t="shared" si="11"/>
        <v>49</v>
      </c>
      <c r="L65" s="28">
        <f t="shared" si="12"/>
        <v>50</v>
      </c>
      <c r="M65" s="28"/>
      <c r="N65" s="33" t="s">
        <v>78</v>
      </c>
      <c r="O65" s="55">
        <f>IFERROR(VLOOKUP(N65,'[1]Valuation Sheet'!$B:$W,7,FALSE),"")</f>
        <v>66.349999999999994</v>
      </c>
      <c r="P65" s="51" t="str">
        <f>IFERROR(VLOOKUP(N65,'[1]Price List'!$B:$Y,MATCH("CLOSE",'[1]Price List'!$6:$6,0)-1,FALSE)/VLOOKUP(N65,'[1]Price List'!$B:$D,MATCH("PCLOSE",'[1]Price List'!$6:$6,0)-1,FALSE)-1,"")</f>
        <v/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29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56</v>
      </c>
      <c r="J66" s="28">
        <f t="shared" si="10"/>
        <v>45</v>
      </c>
      <c r="K66" s="28">
        <f t="shared" si="11"/>
        <v>33</v>
      </c>
      <c r="L66" s="28">
        <f t="shared" si="12"/>
        <v>57</v>
      </c>
      <c r="M66" s="28"/>
      <c r="N66" s="33" t="s">
        <v>79</v>
      </c>
      <c r="O66" s="55" t="str">
        <f>IFERROR(VLOOKUP(N66,'[1]Valuation Sheet'!$B:$W,7,FALSE),"")</f>
        <v>3.70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15.307267961926549</v>
      </c>
      <c r="Y66" s="51">
        <f t="shared" si="8"/>
        <v>0.13014551351351314</v>
      </c>
      <c r="Z66" s="52">
        <f t="shared" si="9"/>
        <v>5.6331081081081077E-2</v>
      </c>
      <c r="AA66" s="58">
        <f>IFERROR(VLOOKUP(N66,'[1]Valuation Sheet'!$B:$W,21,FALSE),"")</f>
        <v>-0.11088995443080074</v>
      </c>
      <c r="AB66" s="59">
        <f>IFERROR(VLOOKUP(N66,'[1]Valuation Sheet'!$B:$W,17,FALSE),"")</f>
        <v>-2.2177990886160126E-2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53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6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25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0.66</v>
      </c>
      <c r="P68" s="51">
        <f>IFERROR(VLOOKUP(N68,'[1]Price List'!$B:$Y,MATCH("CLOSE",'[1]Price List'!$6:$6,0)-1,FALSE)/VLOOKUP(N68,'[1]Price List'!$B:$D,MATCH("PCLOSE",'[1]Price List'!$6:$6,0)-1,FALSE)-1,"")</f>
        <v>1.538461538461533E-2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0.97488909444213812</v>
      </c>
      <c r="Y68" s="51">
        <f t="shared" si="8"/>
        <v>0.73350742447516559</v>
      </c>
      <c r="Z68" s="52">
        <f t="shared" si="9"/>
        <v>7.5795454545454527E-2</v>
      </c>
      <c r="AA68" s="58">
        <f>IFERROR(VLOOKUP(N68,'[1]Valuation Sheet'!$B:$W,21,FALSE),"")</f>
        <v>5.9527709896050132</v>
      </c>
      <c r="AB68" s="59">
        <f>IFERROR(VLOOKUP(N68,'[1]Valuation Sheet'!$B:$W,17,FALSE),"")</f>
        <v>1.1905541979210028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55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12</v>
      </c>
      <c r="J69" s="28">
        <f t="shared" si="10"/>
        <v>15</v>
      </c>
      <c r="K69" s="28">
        <f t="shared" si="11"/>
        <v>6</v>
      </c>
      <c r="L69" s="28">
        <f t="shared" si="12"/>
        <v>17</v>
      </c>
      <c r="M69" s="28"/>
      <c r="N69" s="33" t="s">
        <v>82</v>
      </c>
      <c r="O69" s="55" t="str">
        <f>IFERROR(VLOOKUP(N69,'[1]Valuation Sheet'!$B:$W,7,FALSE),"")</f>
        <v>0.34</v>
      </c>
      <c r="P69" s="51">
        <f>IFERROR(VLOOKUP(N69,'[1]Price List'!$B:$Y,MATCH("CLOSE",'[1]Price List'!$6:$6,0)-1,FALSE)/VLOOKUP(N69,'[1]Price List'!$B:$D,MATCH("PCLOSE",'[1]Price List'!$6:$6,0)-1,FALSE)-1,"")</f>
        <v>-2.857142857142847E-2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3.222785393220962</v>
      </c>
      <c r="Y69" s="51">
        <f t="shared" si="8"/>
        <v>0.29011893281902879</v>
      </c>
      <c r="Z69" s="52">
        <f t="shared" ref="Z69:Z92" si="13">IFERROR(AC69/O69,"")</f>
        <v>0.11761764705882352</v>
      </c>
      <c r="AA69" s="58">
        <f>IFERROR(VLOOKUP(N69,'[1]Valuation Sheet'!$B:$W,21,FALSE),"")</f>
        <v>2.2298194611519229</v>
      </c>
      <c r="AB69" s="59">
        <f>IFERROR(VLOOKUP(N69,'[1]Valuation Sheet'!$B:$W,17,FALSE),"")</f>
        <v>0.44596389223038457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29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19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21.5</v>
      </c>
      <c r="L70" s="28">
        <f t="shared" ref="L70:L92" si="19">IFERROR(_xlfn.RANK.AVG(AA70,AA$5:AA$92,0),"")</f>
        <v>21</v>
      </c>
      <c r="M70" s="28"/>
      <c r="N70" s="33" t="s">
        <v>83</v>
      </c>
      <c r="O70" s="55" t="str">
        <f>IFERROR(VLOOKUP(N70,'[1]Valuation Sheet'!$B:$W,7,FALSE),"")</f>
        <v>0.48</v>
      </c>
      <c r="P70" s="51">
        <f>IFERROR(VLOOKUP(N70,'[1]Price List'!$B:$Y,MATCH("CLOSE",'[1]Price List'!$6:$6,0)-1,FALSE)/VLOOKUP(N70,'[1]Price List'!$B:$D,MATCH("PCLOSE",'[1]Price List'!$6:$6,0)-1,FALSE)-1,"")</f>
        <v>0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3.8936705073404023</v>
      </c>
      <c r="Y70" s="51">
        <f t="shared" ref="Y70:Y92" si="21">IFERROR(1/V70,"")</f>
        <v>0.13042751113310194</v>
      </c>
      <c r="Z70" s="52">
        <f t="shared" si="13"/>
        <v>8.3299999999999999E-2</v>
      </c>
      <c r="AA70" s="58">
        <f>IFERROR(VLOOKUP(N70,'[1]Valuation Sheet'!$B:$W,21,FALSE),"")</f>
        <v>1.8433747065646897</v>
      </c>
      <c r="AB70" s="59">
        <f>IFERROR(VLOOKUP(N70,'[1]Valuation Sheet'!$B:$W,17,FALSE),"")</f>
        <v>0.36867494131293799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 t="str">
        <f>IFERROR(_xlfn.RANK.AVG(P71,P$5:P$92,'Market Summary'!$Q$1),"")</f>
        <v/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29</v>
      </c>
      <c r="J71" s="28" t="str">
        <f t="shared" si="17"/>
        <v/>
      </c>
      <c r="K71" s="28">
        <f t="shared" si="18"/>
        <v>24</v>
      </c>
      <c r="L71" s="28">
        <f t="shared" si="19"/>
        <v>20</v>
      </c>
      <c r="M71" s="28"/>
      <c r="N71" s="33" t="s">
        <v>84</v>
      </c>
      <c r="O71" s="55">
        <f>IFERROR(VLOOKUP(N71,'[1]Valuation Sheet'!$B:$W,7,FALSE),"")</f>
        <v>0.64</v>
      </c>
      <c r="P71" s="51" t="str">
        <f>IFERROR(VLOOKUP(N71,'[1]Price List'!$B:$Y,MATCH("CLOSE",'[1]Price List'!$6:$6,0)-1,FALSE)/VLOOKUP(N71,'[1]Price List'!$B:$D,MATCH("PCLOSE",'[1]Price List'!$6:$6,0)-1,FALSE)-1,"")</f>
        <v/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29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49</v>
      </c>
      <c r="J72" s="28">
        <f t="shared" si="17"/>
        <v>40</v>
      </c>
      <c r="K72" s="28">
        <f t="shared" si="18"/>
        <v>45</v>
      </c>
      <c r="L72" s="28">
        <f t="shared" si="19"/>
        <v>26</v>
      </c>
      <c r="M72" s="28"/>
      <c r="N72" s="33" t="s">
        <v>85</v>
      </c>
      <c r="O72" s="55" t="str">
        <f>IFERROR(VLOOKUP(N72,'[1]Valuation Sheet'!$B:$W,7,FALSE),1.65)</f>
        <v>1.65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8.3333872540985539</v>
      </c>
      <c r="Y72" s="51">
        <f t="shared" si="21"/>
        <v>0.14327746031746033</v>
      </c>
      <c r="Z72" s="52">
        <f t="shared" si="13"/>
        <v>3.6400000000000009E-2</v>
      </c>
      <c r="AA72" s="58">
        <f>IFERROR(VLOOKUP(N72,'[1]Valuation Sheet'!$B:$W,21,FALSE),"")</f>
        <v>1.729003534757442</v>
      </c>
      <c r="AB72" s="59">
        <f>IFERROR(VLOOKUP(N72,'[1]Valuation Sheet'!$B:$W,17,FALSE),"")</f>
        <v>0.34580070695148835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58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13</v>
      </c>
      <c r="L73" s="28">
        <f t="shared" si="19"/>
        <v>5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-4.7619047619047561E-2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61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37</v>
      </c>
      <c r="J74" s="28">
        <f t="shared" si="17"/>
        <v>25</v>
      </c>
      <c r="K74" s="28">
        <f t="shared" si="18"/>
        <v>37</v>
      </c>
      <c r="L74" s="28">
        <f t="shared" si="19"/>
        <v>42</v>
      </c>
      <c r="M74" s="28"/>
      <c r="N74" s="33" t="s">
        <v>87</v>
      </c>
      <c r="O74" s="55" t="str">
        <f>IFERROR(VLOOKUP(N74,'[1]Valuation Sheet'!$B:$W,7,FALSE),"")</f>
        <v>2.08</v>
      </c>
      <c r="P74" s="51">
        <f>IFERROR(VLOOKUP(N74,'[1]Price List'!$B:$Y,MATCH("CLOSE",'[1]Price List'!$6:$6,0)-1,FALSE)/VLOOKUP(N74,'[1]Price List'!$B:$D,MATCH("PCLOSE",'[1]Price List'!$6:$6,0)-1,FALSE)-1,"")</f>
        <v>-9.1703056768558944E-2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5.7954758230618539</v>
      </c>
      <c r="Y74" s="51">
        <f t="shared" si="21"/>
        <v>0.18545163170163168</v>
      </c>
      <c r="Z74" s="52">
        <f t="shared" si="13"/>
        <v>4.6218749999999996E-2</v>
      </c>
      <c r="AA74" s="58">
        <f>IFERROR(VLOOKUP(N74,'[1]Valuation Sheet'!$B:$W,21,FALSE),"")</f>
        <v>0.46719660347360281</v>
      </c>
      <c r="AB74" s="59">
        <f>IFERROR(VLOOKUP(N74,'[1]Valuation Sheet'!$B:$W,17,FALSE),"")</f>
        <v>9.3439320694720607E-2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29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54</v>
      </c>
      <c r="J75" s="28">
        <f t="shared" si="17"/>
        <v>30</v>
      </c>
      <c r="K75" s="28">
        <f t="shared" si="18"/>
        <v>61.5</v>
      </c>
      <c r="L75" s="28">
        <f t="shared" si="19"/>
        <v>51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29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9</v>
      </c>
      <c r="J76" s="28">
        <f t="shared" si="17"/>
        <v>20</v>
      </c>
      <c r="K76" s="28">
        <f t="shared" si="18"/>
        <v>61.5</v>
      </c>
      <c r="L76" s="28">
        <f t="shared" si="19"/>
        <v>13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3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23</v>
      </c>
      <c r="J77" s="28">
        <f t="shared" si="17"/>
        <v>24</v>
      </c>
      <c r="K77" s="28">
        <f t="shared" si="18"/>
        <v>61.5</v>
      </c>
      <c r="L77" s="28">
        <f t="shared" si="19"/>
        <v>23</v>
      </c>
      <c r="M77" s="28"/>
      <c r="N77" s="33" t="s">
        <v>90</v>
      </c>
      <c r="O77" s="55" t="str">
        <f>IFERROR(VLOOKUP(N77,'[1]Valuation Sheet'!$B:$W,7,FALSE),"")</f>
        <v>0.21</v>
      </c>
      <c r="P77" s="51">
        <f>IFERROR(VLOOKUP(N77,'[1]Price List'!$B:$Y,MATCH("CLOSE",'[1]Price List'!$6:$6,0)-1,FALSE)/VLOOKUP(N77,'[1]Price List'!$B:$D,MATCH("PCLOSE",'[1]Price List'!$6:$6,0)-1,FALSE)-1,"")</f>
        <v>4.9999999999999822E-2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4.6553445824708737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1.8237774142693586</v>
      </c>
      <c r="AB77" s="59">
        <f>IFERROR(VLOOKUP(N77,'[1]Valuation Sheet'!$B:$W,17,FALSE),"")</f>
        <v>0.36475548285387172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59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25</v>
      </c>
      <c r="J78" s="28">
        <f t="shared" si="17"/>
        <v>51</v>
      </c>
      <c r="K78" s="28">
        <f t="shared" si="18"/>
        <v>61.5</v>
      </c>
      <c r="L78" s="28">
        <f t="shared" si="19"/>
        <v>25</v>
      </c>
      <c r="M78" s="28"/>
      <c r="N78" s="33" t="s">
        <v>91</v>
      </c>
      <c r="O78" s="55" t="str">
        <f>IFERROR(VLOOKUP(N78,'[1]Valuation Sheet'!$B:$W,7,FALSE),"")</f>
        <v>0.38</v>
      </c>
      <c r="P78" s="51">
        <f>IFERROR(VLOOKUP(N78,'[1]Price List'!$B:$Y,MATCH("CLOSE",'[1]Price List'!$6:$6,0)-1,FALSE)/VLOOKUP(N78,'[1]Price List'!$B:$D,MATCH("PCLOSE",'[1]Price List'!$6:$6,0)-1,FALSE)-1,"")</f>
        <v>-5.0000000000000044E-2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4.9032478864055449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1.7480958721591442</v>
      </c>
      <c r="AB78" s="59">
        <f>IFERROR(VLOOKUP(N78,'[1]Valuation Sheet'!$B:$W,17,FALSE),"")</f>
        <v>0.34961917443182866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53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1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34</v>
      </c>
      <c r="J80" s="28">
        <f t="shared" si="17"/>
        <v>37</v>
      </c>
      <c r="K80" s="28">
        <f t="shared" si="18"/>
        <v>14</v>
      </c>
      <c r="L80" s="28">
        <f t="shared" si="19"/>
        <v>37</v>
      </c>
      <c r="M80" s="28"/>
      <c r="N80" s="33" t="s">
        <v>93</v>
      </c>
      <c r="O80" s="55" t="str">
        <f>IFERROR(VLOOKUP(N80,'[1]Valuation Sheet'!$B:$W,7,FALSE),"")</f>
        <v>20.25</v>
      </c>
      <c r="P80" s="51">
        <f>IFERROR(VLOOKUP(N80,'[1]Price List'!$B:$Y,MATCH("CLOSE",'[1]Price List'!$6:$6,0)-1,FALSE)/VLOOKUP(N80,'[1]Price List'!$B:$D,MATCH("PCLOSE",'[1]Price List'!$6:$6,0)-1,FALSE)-1,"")</f>
        <v>9.7560975609756184E-2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5.6399382176057289</v>
      </c>
      <c r="Y80" s="51">
        <f t="shared" si="21"/>
        <v>0.15062320223851275</v>
      </c>
      <c r="Z80" s="52">
        <f t="shared" si="13"/>
        <v>9.8765432098765427E-2</v>
      </c>
      <c r="AA80" s="58">
        <f>IFERROR(VLOOKUP(N80,'[1]Valuation Sheet'!$B:$W,21,FALSE),"")</f>
        <v>0.74915611762790735</v>
      </c>
      <c r="AB80" s="59">
        <f>IFERROR(VLOOKUP(N80,'[1]Valuation Sheet'!$B:$W,17,FALSE),"")</f>
        <v>0.14983122352558143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29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8</v>
      </c>
      <c r="J81" s="28">
        <f t="shared" si="17"/>
        <v>18</v>
      </c>
      <c r="K81" s="28">
        <f t="shared" si="18"/>
        <v>5</v>
      </c>
      <c r="L81" s="28">
        <f t="shared" si="19"/>
        <v>11</v>
      </c>
      <c r="M81" s="28"/>
      <c r="N81" s="33" t="s">
        <v>94</v>
      </c>
      <c r="O81" s="55" t="str">
        <f>IFERROR(VLOOKUP(N81,'[1]Valuation Sheet'!$B:$W,7,FALSE),"")</f>
        <v>3.35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2.3683126641177799</v>
      </c>
      <c r="Y81" s="51">
        <f t="shared" si="21"/>
        <v>0.23168679678530338</v>
      </c>
      <c r="Z81" s="52">
        <f t="shared" si="13"/>
        <v>0.11935522388059701</v>
      </c>
      <c r="AA81" s="58">
        <f>IFERROR(VLOOKUP(N81,'[1]Valuation Sheet'!$B:$W,21,FALSE),"")</f>
        <v>3.0925808054273487</v>
      </c>
      <c r="AB81" s="59">
        <f>IFERROR(VLOOKUP(N81,'[1]Valuation Sheet'!$B:$W,17,FALSE),"")</f>
        <v>0.61851616108546992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50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17</v>
      </c>
      <c r="J82" s="28">
        <f t="shared" si="17"/>
        <v>60</v>
      </c>
      <c r="K82" s="28">
        <f t="shared" si="18"/>
        <v>61.5</v>
      </c>
      <c r="L82" s="28">
        <f t="shared" si="19"/>
        <v>18</v>
      </c>
      <c r="M82" s="28"/>
      <c r="N82" s="33" t="s">
        <v>95</v>
      </c>
      <c r="O82" s="55" t="str">
        <f>IFERROR(VLOOKUP(N82,'[1]Valuation Sheet'!$B:$W,7,FALSE),"")</f>
        <v>18.35</v>
      </c>
      <c r="P82" s="51">
        <f>IFERROR(VLOOKUP(N82,'[1]Price List'!$B:$Y,MATCH("CLOSE",'[1]Price List'!$6:$6,0)-1,FALSE)/VLOOKUP(N82,'[1]Price List'!$B:$D,MATCH("PCLOSE",'[1]Price List'!$6:$6,0)-1,FALSE)-1,"")</f>
        <v>-8.1081081081080253E-3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3.5133591552534096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2.2085452501389709</v>
      </c>
      <c r="AB82" s="59">
        <f>IFERROR(VLOOKUP(N82,'[1]Valuation Sheet'!$B:$W,17,FALSE),"")</f>
        <v>0.44170905002779426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29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39</v>
      </c>
      <c r="J83" s="28">
        <f t="shared" si="17"/>
        <v>31</v>
      </c>
      <c r="K83" s="28">
        <f t="shared" si="18"/>
        <v>35</v>
      </c>
      <c r="L83" s="28">
        <f t="shared" si="19"/>
        <v>52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29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31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29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61.5</v>
      </c>
      <c r="L85" s="28">
        <f t="shared" si="19"/>
        <v>24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0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63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50</v>
      </c>
      <c r="J86" s="28">
        <f t="shared" si="17"/>
        <v>34</v>
      </c>
      <c r="K86" s="28">
        <f t="shared" si="18"/>
        <v>44</v>
      </c>
      <c r="L86" s="28">
        <f t="shared" si="19"/>
        <v>38</v>
      </c>
      <c r="M86" s="28"/>
      <c r="N86" s="33" t="s">
        <v>99</v>
      </c>
      <c r="O86" s="55" t="str">
        <f>IFERROR(VLOOKUP(N86,'[1]Valuation Sheet'!$B:$W,7,FALSE),"")</f>
        <v>480.00</v>
      </c>
      <c r="P86" s="51">
        <f>IFERROR(VLOOKUP(N86,'[1]Price List'!$B:$Y,MATCH("CLOSE",'[1]Price List'!$6:$6,0)-1,FALSE)/VLOOKUP(N86,'[1]Price List'!$B:$D,MATCH("PCLOSE",'[1]Price List'!$6:$6,0)-1,FALSE)-1,"")</f>
        <v>-9.4339622641509413E-2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8.6728621340277101</v>
      </c>
      <c r="Y86" s="51">
        <f t="shared" si="21"/>
        <v>0.15884867899304372</v>
      </c>
      <c r="Z86" s="52">
        <f t="shared" si="13"/>
        <v>3.7697916666666664E-2</v>
      </c>
      <c r="AA86" s="58">
        <f>IFERROR(VLOOKUP(N86,'[1]Valuation Sheet'!$B:$W,21,FALSE),"")</f>
        <v>0.74232734726547789</v>
      </c>
      <c r="AB86" s="59">
        <f>IFERROR(VLOOKUP(N86,'[1]Valuation Sheet'!$B:$W,17,FALSE),"")</f>
        <v>0.14846546945309558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29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20</v>
      </c>
      <c r="J87" s="28">
        <f t="shared" si="17"/>
        <v>27</v>
      </c>
      <c r="K87" s="28">
        <f t="shared" si="18"/>
        <v>3</v>
      </c>
      <c r="L87" s="28">
        <f t="shared" si="19"/>
        <v>39</v>
      </c>
      <c r="M87" s="28"/>
      <c r="N87" s="33" t="s">
        <v>100</v>
      </c>
      <c r="O87" s="55" t="str">
        <f>IFERROR(VLOOKUP(N87,'[1]Valuation Sheet'!$B:$W,7,FALSE),"")</f>
        <v>129.90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4.3132135237876064</v>
      </c>
      <c r="Y87" s="51">
        <f t="shared" si="21"/>
        <v>0.18050418414367975</v>
      </c>
      <c r="Z87" s="52">
        <f t="shared" si="13"/>
        <v>0.13081755196304851</v>
      </c>
      <c r="AA87" s="58">
        <f>IFERROR(VLOOKUP(N87,'[1]Valuation Sheet'!$B:$W,21,FALSE),"")</f>
        <v>0.62607637881114342</v>
      </c>
      <c r="AB87" s="59">
        <f>IFERROR(VLOOKUP(N87,'[1]Valuation Sheet'!$B:$W,17,FALSE),"")</f>
        <v>0.12521527576222868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53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29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66</v>
      </c>
      <c r="J89" s="28">
        <f t="shared" si="17"/>
        <v>11</v>
      </c>
      <c r="K89" s="28">
        <f t="shared" si="18"/>
        <v>12</v>
      </c>
      <c r="L89" s="28">
        <f t="shared" si="19"/>
        <v>33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29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18</v>
      </c>
      <c r="J90" s="28">
        <f t="shared" si="17"/>
        <v>16</v>
      </c>
      <c r="K90" s="28">
        <f t="shared" si="18"/>
        <v>20</v>
      </c>
      <c r="L90" s="28">
        <f t="shared" si="19"/>
        <v>15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53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62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6</v>
      </c>
      <c r="J92" s="28">
        <f t="shared" si="17"/>
        <v>2</v>
      </c>
      <c r="K92" s="28">
        <f t="shared" si="18"/>
        <v>61.5</v>
      </c>
      <c r="L92" s="28">
        <f t="shared" si="19"/>
        <v>3</v>
      </c>
      <c r="M92" s="28"/>
      <c r="N92" s="33" t="s">
        <v>105</v>
      </c>
      <c r="O92" s="60" t="str">
        <f>IFERROR(VLOOKUP(N92,'[1]Valuation Sheet'!$B:$W,7,FALSE),"")</f>
        <v>4.95</v>
      </c>
      <c r="P92" s="61">
        <f>IFERROR(VLOOKUP(N92,'[1]Price List'!$B:$Y,MATCH("CLOSE",'[1]Price List'!$6:$6,0)-1,FALSE)/VLOOKUP(N92,'[1]Price List'!$B:$D,MATCH("PCLOSE",'[1]Price List'!$6:$6,0)-1,FALSE)-1,"")</f>
        <v>-9.1743119266055051E-2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2.2742995624007443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5.293203267608285</v>
      </c>
      <c r="AB92" s="67">
        <f>IFERROR(VLOOKUP(N92,'[1]Valuation Sheet'!$B:$W,17,FALSE),"")</f>
        <v>1.0586406535216568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2019-08-14T13:24:07Z</dcterms:modified>
</cp:coreProperties>
</file>